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8_{361A78DD-F0A5-42E8-B064-7477794D40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ВОД " sheetId="6" r:id="rId1"/>
    <sheet name=" фин.диагр." sheetId="2" r:id="rId2"/>
    <sheet name="2.Финанс." sheetId="9" r:id="rId3"/>
    <sheet name="Целевые индикаторы" sheetId="14" r:id="rId4"/>
    <sheet name="3. Мероприятия" sheetId="10" r:id="rId5"/>
    <sheet name="4. Эффект-ть" sheetId="12" r:id="rId6"/>
    <sheet name="5. К1,2,3" sheetId="13" r:id="rId7"/>
  </sheets>
  <externalReferences>
    <externalReference r:id="rId8"/>
  </externalReferences>
  <definedNames>
    <definedName name="_xlnm.Print_Titles" localSheetId="6">'5. К1,2,3'!$4:$6</definedName>
    <definedName name="_xlnm.Print_Titles" localSheetId="0">'СВОД '!$4:$7</definedName>
    <definedName name="_xlnm.Print_Area" localSheetId="0">'СВОД 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4" l="1"/>
  <c r="C26" i="6" l="1"/>
  <c r="I18" i="13" l="1"/>
  <c r="L9" i="6" l="1"/>
  <c r="K9" i="6"/>
  <c r="J9" i="6"/>
  <c r="I9" i="6"/>
  <c r="G9" i="6"/>
  <c r="D9" i="6"/>
  <c r="E9" i="6"/>
  <c r="F9" i="6"/>
  <c r="C10" i="2"/>
  <c r="H14" i="6" l="1"/>
  <c r="I17" i="13"/>
  <c r="E26" i="14" l="1"/>
  <c r="D26" i="14"/>
  <c r="F13" i="14"/>
  <c r="F3" i="14"/>
  <c r="F4" i="14"/>
  <c r="F5" i="14"/>
  <c r="F6" i="14"/>
  <c r="F20" i="14"/>
  <c r="F7" i="14"/>
  <c r="F8" i="14"/>
  <c r="F9" i="14"/>
  <c r="F10" i="14"/>
  <c r="F24" i="14"/>
  <c r="F11" i="14"/>
  <c r="F25" i="14"/>
  <c r="F23" i="14"/>
  <c r="F12" i="14"/>
  <c r="F21" i="14"/>
  <c r="F14" i="14"/>
  <c r="F15" i="14"/>
  <c r="F16" i="14"/>
  <c r="F17" i="14"/>
  <c r="F18" i="14"/>
  <c r="F19" i="14"/>
  <c r="F22" i="14"/>
  <c r="I7" i="13" l="1"/>
  <c r="I13" i="13"/>
  <c r="I16" i="13"/>
  <c r="I14" i="13"/>
  <c r="I27" i="13"/>
  <c r="I20" i="13"/>
  <c r="I19" i="13"/>
  <c r="I22" i="13"/>
  <c r="I28" i="13"/>
  <c r="I15" i="13"/>
  <c r="I21" i="13"/>
  <c r="I12" i="13"/>
  <c r="I11" i="13"/>
  <c r="I10" i="13"/>
  <c r="I9" i="13"/>
  <c r="I26" i="13"/>
  <c r="I30" i="13"/>
  <c r="I29" i="13"/>
  <c r="I25" i="13"/>
  <c r="I8" i="13"/>
  <c r="I24" i="13"/>
  <c r="G17" i="10" l="1"/>
  <c r="G18" i="10"/>
  <c r="G19" i="10"/>
  <c r="G20" i="10"/>
  <c r="D13" i="2"/>
  <c r="H31" i="6" l="1"/>
  <c r="C32" i="6" l="1"/>
  <c r="H32" i="6"/>
  <c r="C33" i="6"/>
  <c r="H33" i="6"/>
  <c r="C34" i="6"/>
  <c r="H34" i="6"/>
  <c r="M32" i="6" l="1"/>
  <c r="M33" i="6"/>
  <c r="D25" i="2"/>
  <c r="D31" i="2"/>
  <c r="D32" i="2"/>
  <c r="C11" i="6" l="1"/>
  <c r="H13" i="6" l="1"/>
  <c r="D30" i="2" l="1"/>
  <c r="D15" i="2"/>
  <c r="D18" i="2"/>
  <c r="D22" i="2"/>
  <c r="D11" i="2"/>
  <c r="D19" i="2"/>
  <c r="D28" i="2"/>
  <c r="D27" i="2"/>
  <c r="D16" i="2"/>
  <c r="D24" i="2"/>
  <c r="D17" i="2"/>
  <c r="D20" i="2"/>
  <c r="D14" i="2"/>
  <c r="D12" i="2"/>
  <c r="D29" i="2"/>
  <c r="D23" i="2"/>
  <c r="D26" i="2"/>
  <c r="D33" i="2"/>
  <c r="D34" i="2"/>
  <c r="D21" i="2"/>
  <c r="M33" i="9" l="1"/>
  <c r="H33" i="9"/>
  <c r="M21" i="9"/>
  <c r="H21" i="9"/>
  <c r="M28" i="9"/>
  <c r="H28" i="9"/>
  <c r="M29" i="9"/>
  <c r="H29" i="9"/>
  <c r="M20" i="9"/>
  <c r="H20" i="9"/>
  <c r="M23" i="9"/>
  <c r="H23" i="9"/>
  <c r="M22" i="9"/>
  <c r="H22" i="9"/>
  <c r="M13" i="9"/>
  <c r="H13" i="9"/>
  <c r="M12" i="9"/>
  <c r="H12" i="9"/>
  <c r="M16" i="9"/>
  <c r="H16" i="9"/>
  <c r="M19" i="9"/>
  <c r="H19" i="9"/>
  <c r="M15" i="9"/>
  <c r="H15" i="9"/>
  <c r="M14" i="9"/>
  <c r="H14" i="9"/>
  <c r="M27" i="9"/>
  <c r="H27" i="9"/>
  <c r="M25" i="9"/>
  <c r="H25" i="9"/>
  <c r="M30" i="9"/>
  <c r="H30" i="9"/>
  <c r="M32" i="9"/>
  <c r="H32" i="9"/>
  <c r="M11" i="9"/>
  <c r="H11" i="9"/>
  <c r="M31" i="9"/>
  <c r="H31" i="9"/>
  <c r="M24" i="9"/>
  <c r="H24" i="9"/>
  <c r="M26" i="9"/>
  <c r="H26" i="9"/>
  <c r="C24" i="6" l="1"/>
  <c r="C25" i="6" l="1"/>
  <c r="C31" i="6"/>
  <c r="C30" i="6"/>
  <c r="H30" i="6"/>
  <c r="H12" i="6"/>
  <c r="G23" i="10"/>
  <c r="M31" i="6" l="1"/>
  <c r="G10" i="10"/>
  <c r="G15" i="10"/>
  <c r="G14" i="10"/>
  <c r="G16" i="10"/>
  <c r="G25" i="10"/>
  <c r="G21" i="10"/>
  <c r="G12" i="10"/>
  <c r="G13" i="10"/>
  <c r="G11" i="10"/>
  <c r="G8" i="10"/>
  <c r="G9" i="10"/>
  <c r="G7" i="10"/>
  <c r="G6" i="10"/>
  <c r="G24" i="10"/>
  <c r="G5" i="10"/>
  <c r="G4" i="10"/>
  <c r="G3" i="10"/>
  <c r="G2" i="10"/>
  <c r="G22" i="10"/>
  <c r="D76" i="9"/>
  <c r="C76" i="9"/>
  <c r="H21" i="6" l="1"/>
  <c r="C21" i="6"/>
  <c r="M21" i="6" l="1"/>
  <c r="H20" i="6"/>
  <c r="C20" i="6"/>
  <c r="M20" i="6" l="1"/>
  <c r="H18" i="6"/>
  <c r="C18" i="6"/>
  <c r="C14" i="6"/>
  <c r="M14" i="6" l="1"/>
  <c r="M18" i="6"/>
  <c r="H29" i="6"/>
  <c r="C29" i="6"/>
  <c r="M29" i="6" l="1"/>
  <c r="H26" i="6"/>
  <c r="M26" i="6" l="1"/>
  <c r="H28" i="6"/>
  <c r="C28" i="6"/>
  <c r="M28" i="6" l="1"/>
  <c r="H11" i="6"/>
  <c r="C12" i="6"/>
  <c r="M12" i="6" s="1"/>
  <c r="H25" i="6"/>
  <c r="M25" i="6" s="1"/>
  <c r="C13" i="6"/>
  <c r="M13" i="6" s="1"/>
  <c r="C15" i="6"/>
  <c r="H15" i="6"/>
  <c r="C17" i="6"/>
  <c r="H17" i="6"/>
  <c r="C16" i="6"/>
  <c r="H16" i="6"/>
  <c r="C23" i="6"/>
  <c r="H23" i="6"/>
  <c r="H24" i="6"/>
  <c r="C22" i="6"/>
  <c r="H22" i="6"/>
  <c r="C19" i="6"/>
  <c r="H19" i="6"/>
  <c r="C27" i="6"/>
  <c r="H27" i="6"/>
  <c r="C9" i="6" l="1"/>
  <c r="H9" i="6"/>
  <c r="M15" i="6"/>
  <c r="M23" i="6"/>
  <c r="M27" i="6"/>
  <c r="M16" i="6"/>
  <c r="M19" i="6"/>
  <c r="M17" i="6"/>
  <c r="M24" i="6"/>
  <c r="M22" i="6"/>
  <c r="M9" i="6" l="1"/>
</calcChain>
</file>

<file path=xl/sharedStrings.xml><?xml version="1.0" encoding="utf-8"?>
<sst xmlns="http://schemas.openxmlformats.org/spreadsheetml/2006/main" count="268" uniqueCount="104">
  <si>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</si>
  <si>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</si>
  <si>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</si>
  <si>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</si>
  <si>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</si>
  <si>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</si>
  <si>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</si>
  <si>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</si>
  <si>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</si>
  <si>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</si>
  <si>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исполнитель: Яганова Светлана Юрьевна, отдел экономического развития, вед.специалист</t>
  </si>
  <si>
    <t>тел.8(3473)24-82-19</t>
  </si>
  <si>
    <t>ИНФОРМАЦИЯ</t>
  </si>
  <si>
    <t>о финансировании мероприятий муниципальных  программ</t>
  </si>
  <si>
    <t>3 (=4+5+6+7)</t>
  </si>
  <si>
    <t>8 (=9+10+11+12)</t>
  </si>
  <si>
    <t>Доля фактически освоенных средств от предельных объемов финансирования, %</t>
  </si>
  <si>
    <t>Предусмотрено</t>
  </si>
  <si>
    <t>Освоено</t>
  </si>
  <si>
    <t>Федеральный бюджет</t>
  </si>
  <si>
    <t>Бюджет РБ</t>
  </si>
  <si>
    <t>Бюджет ГО</t>
  </si>
  <si>
    <t>Внебюджетные средства</t>
  </si>
  <si>
    <t>Формирование современной городской среды городского округа город Стерлитамак Республики Башкортостан на 2018-2024 годы</t>
  </si>
  <si>
    <t>всего мероприятий</t>
  </si>
  <si>
    <t>доля выполненных %</t>
  </si>
  <si>
    <t>Развитие системы образования городского округа город Стерлитамак Республики Башкортостан до 2025 года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</si>
  <si>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t>
  </si>
  <si>
    <t>Обеспечение жильем молодых семей городского округа город Стерлитамак на 2022-2024 годы</t>
  </si>
  <si>
    <t xml:space="preserve">   Тел. (3473)23-82-19</t>
  </si>
  <si>
    <t>Утвержденный лимит</t>
  </si>
  <si>
    <t>Благоустройство ГО г. Стерлитамак РБ на 2017-2027 годы</t>
  </si>
  <si>
    <t>ОЦЕНКА ЭФФЕКТИВНОСТИ</t>
  </si>
  <si>
    <t>реализации муниципальных  программ</t>
  </si>
  <si>
    <t>Критерии оценки эффективности муниципальной программы</t>
  </si>
  <si>
    <t>Численное значение оценки эффективности реализации муниципальной программы</t>
  </si>
  <si>
    <t>Качественная характеристика эффективности программы</t>
  </si>
  <si>
    <t xml:space="preserve">Степень достижения плановых целевых показателей (индикаторов) </t>
  </si>
  <si>
    <t>Весовой коэффициент</t>
  </si>
  <si>
    <t>Эффективность реализации программных мероприятий</t>
  </si>
  <si>
    <t>Оценка использования финансовых ресурсов</t>
  </si>
  <si>
    <t>К1</t>
  </si>
  <si>
    <t>К2</t>
  </si>
  <si>
    <t>К3</t>
  </si>
  <si>
    <t>Эмп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</si>
  <si>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РБ </t>
  </si>
  <si>
    <t>Комплексное развитие систем коммунальной инфраструктуры городского округа город Стерлитамак Республики Башкортостан на 2016-2030 годы</t>
  </si>
  <si>
    <t>Профилактика правонарушений, преступлений несовершеннолетних и обеспечение правопорядка в городском округе город Стерлитамак РБ на 2023-2025 годы</t>
  </si>
  <si>
    <t>Обеспечение безопасности на территории ГО г Стерлитамак РБ на 2023-2028 годы</t>
  </si>
  <si>
    <t>Вып.</t>
  </si>
  <si>
    <t>Невып.</t>
  </si>
  <si>
    <t>Создание благоприятных условий в целях привлечения мед. Работников для работы в гос. мед. учреждениях ГО г.Стерлитамак РБ на 2023-2027 годы</t>
  </si>
  <si>
    <t>13 (=18/3*100)</t>
  </si>
  <si>
    <t>Управление муниципальными финансами и муниципальным долгом городского округа город Стерлитамак РБ на 2023-2028 годы</t>
  </si>
  <si>
    <t>Всего</t>
  </si>
  <si>
    <t>доля</t>
  </si>
  <si>
    <t>предусмотрено на реализацию в текущем году</t>
  </si>
  <si>
    <t>фактически освоенно за текущий период</t>
  </si>
  <si>
    <t>городского округа г.Стерлитамак  Республики Башкортостан в 2024 году</t>
  </si>
  <si>
    <t>Благоустройство городского округа город Стерлитамак РБ на 2017-2027 годы</t>
  </si>
  <si>
    <t>Комплексное развитие систем  коммунальной инфаструктуры городского округа город Стерлитамак Республики Башкортостан на 2016-2030 годы"</t>
  </si>
  <si>
    <t>Обеспечение общественной безопасности на территории городского округа город Стерлитамак Республики Башкортостан на 2023-2028 годы"</t>
  </si>
  <si>
    <t xml:space="preserve">Развитие архивного дела в городском округе город Стерлитамак Республики Башкортостан на 2022-2024 годы» </t>
  </si>
  <si>
    <t>Развитие и поддержка малого и среднего предпринимательства</t>
  </si>
  <si>
    <t>Развитие молодежной политики в городе Стерлитамак на 2018-2023 годы</t>
  </si>
  <si>
    <t>Развитие муниципальной службы в городском округе город Стерлитамак Республики Башкортостан на 2023-2028 годы</t>
  </si>
  <si>
    <t>Развитие строительного комплекса и архитектуры в городском округе город Стерлитамак Республики Башкортостан на 2022-2024 годы</t>
  </si>
  <si>
    <t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t>
  </si>
  <si>
    <t>Развитие физической культуры и спорта в городском округе город Стерлитамак  Республики Башкортостан на 2023-2027 годы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</si>
  <si>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t>
  </si>
  <si>
    <t>Сохранение и развитие культуры в городском округе город Стерлитамак Республики Башкортостан на 2023-2029 годы</t>
  </si>
  <si>
    <t>Управление муниципальными финансами и муниципальным долгом городского округа город Стерлитамак Республики Башкортостан на 2023-2028 годы</t>
  </si>
  <si>
    <t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t>
  </si>
  <si>
    <t>Профилактика правонарушений, преступлений несовершеннолетних и обеспечение правопорядка в городском округе город Стерлитамак РБ на 2023-2025годы</t>
  </si>
  <si>
    <t>Поддержка социально ориентированных некоммерческих организаций в городском округе г.Стерлитамак РБ</t>
  </si>
  <si>
    <t>Здоровый муниципалитет</t>
  </si>
  <si>
    <t>Противодействие  злоупотреблению наркотиками и их незаконному обороту в городском округе г. Стерлитамак на 2024-2030 годы</t>
  </si>
  <si>
    <t>высокая степень</t>
  </si>
  <si>
    <t>всего</t>
  </si>
  <si>
    <t>Развитие молодежной политики в городском округе город Стерлитамак РБ на 2024-2030 годы</t>
  </si>
  <si>
    <t>Сохранение и развитие культуры в городском округе город Стерлитамак РБ на 2023-2029 годы</t>
  </si>
  <si>
    <t>Развитие молодежной политики в городе Стерлитамак на 2024-2030 годы</t>
  </si>
  <si>
    <t>Противодействие  злоупотреблению наркотиками и их незаконному обороту в городском округе город Стерлитамак на 2024-2030 годы</t>
  </si>
  <si>
    <t>городского округа г.Стерлитамак  Республики Башкортостан за 2025 года</t>
  </si>
  <si>
    <t>Объем финансирования в 2025 году, млн руб.</t>
  </si>
  <si>
    <t>ниже среднего уровня</t>
  </si>
  <si>
    <t>Реализация государственной национальной политики в городском округе город Стерлитамак Руспублики Башкортостан на 2025-2030 годы</t>
  </si>
  <si>
    <t xml:space="preserve">выше среднего уровня </t>
  </si>
  <si>
    <t>выполненные ЦИ</t>
  </si>
  <si>
    <t xml:space="preserve">Развитие архивного дела в городском округе город Стерлитамак Республики Башкортостан на 2025-2030 годы» </t>
  </si>
  <si>
    <t>Развитие молодежной политики в городском округе Стерлитамак РБ</t>
  </si>
  <si>
    <t>Формирование современной городской среды городского округа город Стерлитамак Республики Башкортостан на 2018-2030 годы</t>
  </si>
  <si>
    <t>Обеспечение жильем молодых семей городского округа город Стерлитамак на 2025-2027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</si>
  <si>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2025-2029 годы</t>
  </si>
  <si>
    <t>Развитие строительного комплекса и архитектуры в городском округе город Стерлитамак Республики Башкортостан на 2025-2027 годы</t>
  </si>
  <si>
    <t>Профилактика и борьба с употреблением алкогольной продукции в городском округе город Стерлитамак РБ на 2024-2030 годы</t>
  </si>
  <si>
    <t xml:space="preserve">Развитие и поддержка малого и среднего предпринимательства го город Стерлитамак РБ </t>
  </si>
  <si>
    <t>Развитие физической культуры и спорта в городском округе город Стерлитамак  РБ на 2023-2027 годы</t>
  </si>
  <si>
    <t>Обеспечение жильем молодых семей го город Стерлитамак РБ на 2025-2027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</si>
  <si>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РБ на 2025-2029 годы</t>
  </si>
  <si>
    <t>Развитие транспортной инфраструктуры и обеспечение безопасности дорожного движения на территории городского округа город Стерлитамак РБ</t>
  </si>
  <si>
    <t>Развитие архивного дела на 2025-2030 годы</t>
  </si>
  <si>
    <t>Развитие строительного комплекса и архитектуры городского округа город Стерлитамак Республики Башкортостан на 2025-2027 годы</t>
  </si>
  <si>
    <t>Исп. Рогачева Ольга Валерьевна, отдел экономики, главный специалист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</si>
</sst>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0"/>
    <numFmt numFmtId="167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3" fillId="0" borderId="0" applyFont="0" applyFill="0" applyBorder="0" applyAlignment="0" applyProtection="0"/>
    <xf numFmtId="0" fontId="24" fillId="0" borderId="0"/>
  </cellStyleXfs>
  <cellXfs count="123">
    <xf numFmtId="0" fontId="0" fillId="0" borderId="0" xfId="0"/>
    <xf numFmtId="0" fontId="0" fillId="2" borderId="0" xfId="0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10" fontId="0" fillId="0" borderId="0" xfId="1" applyNumberFormat="1" applyFont="1"/>
    <xf numFmtId="4" fontId="8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1" xfId="0" applyNumberFormat="1" applyFill="1" applyBorder="1"/>
    <xf numFmtId="4" fontId="4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9" fillId="2" borderId="0" xfId="0" applyFont="1" applyFill="1" applyAlignment="1">
      <alignment horizontal="center"/>
    </xf>
    <xf numFmtId="0" fontId="14" fillId="2" borderId="0" xfId="0" applyFont="1" applyFill="1" applyAlignment="1"/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13" fillId="2" borderId="0" xfId="0" applyFont="1" applyFill="1"/>
    <xf numFmtId="0" fontId="9" fillId="2" borderId="0" xfId="0" applyFont="1" applyFill="1"/>
    <xf numFmtId="164" fontId="13" fillId="2" borderId="1" xfId="0" applyNumberFormat="1" applyFont="1" applyFill="1" applyBorder="1"/>
    <xf numFmtId="167" fontId="8" fillId="0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13" fillId="0" borderId="0" xfId="0" applyNumberFormat="1" applyFont="1" applyAlignment="1">
      <alignment horizontal="center"/>
    </xf>
    <xf numFmtId="3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0" fillId="3" borderId="11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4" fillId="3" borderId="1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3" borderId="1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top" wrapText="1"/>
    </xf>
    <xf numFmtId="10" fontId="3" fillId="0" borderId="4" xfId="0" applyNumberFormat="1" applyFont="1" applyFill="1" applyBorder="1" applyAlignment="1">
      <alignment horizontal="center" vertical="top" wrapText="1"/>
    </xf>
    <xf numFmtId="10" fontId="3" fillId="0" borderId="5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D8D19535-76EE-4DB4-BF77-2FD0CD567CD2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Финансирование в разрезе муниципальных программ ГО г.Стерлитамак за 2025</a:t>
            </a:r>
            <a:r>
              <a:rPr lang="en-US"/>
              <a:t> </a:t>
            </a:r>
            <a:r>
              <a:rPr lang="ru-RU"/>
              <a:t>год (%)</a:t>
            </a:r>
          </a:p>
        </c:rich>
      </c:tx>
      <c:layout>
        <c:manualLayout>
          <c:xMode val="edge"/>
          <c:yMode val="edge"/>
          <c:x val="0.1317103947368585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34118897331984E-5"/>
          <c:y val="0.28477966974603275"/>
          <c:w val="0.48259714770167006"/>
          <c:h val="0.39924223531039166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A6BB-4A3C-AA9C-257AD753A0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BB-4A3C-AA9C-257AD753A0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6BB-4A3C-AA9C-257AD753A0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BB-4A3C-AA9C-257AD753A0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A6BB-4A3C-AA9C-257AD753A0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6BB-4A3C-AA9C-257AD753A08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A6BB-4A3C-AA9C-257AD753A08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6BB-4A3C-AA9C-257AD753A08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A6BB-4A3C-AA9C-257AD753A08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6BB-4A3C-AA9C-257AD753A08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A6BB-4A3C-AA9C-257AD753A08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6BB-4A3C-AA9C-257AD753A0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EEC-4363-B3A6-7AA0B8AE72B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CEEC-4363-B3A6-7AA0B8AE72B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EEC-4363-B3A6-7AA0B8AE72B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EEC-4363-B3A6-7AA0B8AE72B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EEC-4363-B3A6-7AA0B8AE72B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EEC-4363-B3A6-7AA0B8AE72B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EEC-4363-B3A6-7AA0B8AE72B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CEEC-4363-B3A6-7AA0B8AE72B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EEC-4363-B3A6-7AA0B8AE72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B-4A3C-AA9C-257AD753A08A}"/>
                </c:ext>
              </c:extLst>
            </c:dLbl>
            <c:dLbl>
              <c:idx val="1"/>
              <c:layout>
                <c:manualLayout>
                  <c:x val="-6.4958332950504879E-3"/>
                  <c:y val="6.67119676078932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B-4A3C-AA9C-257AD753A08A}"/>
                </c:ext>
              </c:extLst>
            </c:dLbl>
            <c:dLbl>
              <c:idx val="2"/>
              <c:layout>
                <c:manualLayout>
                  <c:x val="-2.3166573256522632E-2"/>
                  <c:y val="5.51147519876395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B-4A3C-AA9C-257AD753A08A}"/>
                </c:ext>
              </c:extLst>
            </c:dLbl>
            <c:dLbl>
              <c:idx val="3"/>
              <c:layout>
                <c:manualLayout>
                  <c:x val="-6.2423334772768395E-2"/>
                  <c:y val="2.87544324681615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B-4A3C-AA9C-257AD753A0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B-4A3C-AA9C-257AD753A08A}"/>
                </c:ext>
              </c:extLst>
            </c:dLbl>
            <c:dLbl>
              <c:idx val="5"/>
              <c:layout>
                <c:manualLayout>
                  <c:x val="-9.5849220714388523E-3"/>
                  <c:y val="-7.46166761859776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B-4A3C-AA9C-257AD753A08A}"/>
                </c:ext>
              </c:extLst>
            </c:dLbl>
            <c:dLbl>
              <c:idx val="6"/>
              <c:layout>
                <c:manualLayout>
                  <c:x val="5.095477417714908E-3"/>
                  <c:y val="-3.819838743121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BB-4A3C-AA9C-257AD753A0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B-4A3C-AA9C-257AD753A08A}"/>
                </c:ext>
              </c:extLst>
            </c:dLbl>
            <c:dLbl>
              <c:idx val="8"/>
              <c:layout>
                <c:manualLayout>
                  <c:x val="-4.6155024087566651E-2"/>
                  <c:y val="-5.4784258478112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BB-4A3C-AA9C-257AD753A08A}"/>
                </c:ext>
              </c:extLst>
            </c:dLbl>
            <c:dLbl>
              <c:idx val="9"/>
              <c:layout>
                <c:manualLayout>
                  <c:x val="1.3208500629369416E-3"/>
                  <c:y val="-1.54594608352092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B-4A3C-AA9C-257AD753A08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BB-4A3C-AA9C-257AD753A08A}"/>
                </c:ext>
              </c:extLst>
            </c:dLbl>
            <c:dLbl>
              <c:idx val="12"/>
              <c:layout>
                <c:manualLayout>
                  <c:x val="-2.6684797422492579E-2"/>
                  <c:y val="4.42659188954705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C-4363-B3A6-7AA0B8AE72B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C-4363-B3A6-7AA0B8AE72B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EC-4363-B3A6-7AA0B8AE72B5}"/>
                </c:ext>
              </c:extLst>
            </c:dLbl>
            <c:dLbl>
              <c:idx val="15"/>
              <c:layout>
                <c:manualLayout>
                  <c:x val="-1.9718422011717612E-2"/>
                  <c:y val="-1.81690959000091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EC-4363-B3A6-7AA0B8AE72B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EC-4363-B3A6-7AA0B8AE72B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EC-4363-B3A6-7AA0B8AE72B5}"/>
                </c:ext>
              </c:extLst>
            </c:dLbl>
            <c:dLbl>
              <c:idx val="18"/>
              <c:layout>
                <c:manualLayout>
                  <c:x val="2.8851422743685597E-2"/>
                  <c:y val="5.42346211975467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EC-4363-B3A6-7AA0B8AE72B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EC-4363-B3A6-7AA0B8AE72B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EC-4363-B3A6-7AA0B8AE72B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фин.диагр.'!$B$11:$B$31</c:f>
              <c:strCache>
                <c:ptCount val="21"/>
                <c:pt idx="0">
                  <c:v>Развитие системы образования городского округа город Стерлитамак Республики Башкортостан до 2025 года</c:v>
                </c:pt>
                <c:pt idx="1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2">
                  <c:v>Благоустройство городского округа город Стерлитамак РБ на 2017-2027 годы</c:v>
                </c:pt>
                <c:pt idx="3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4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5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6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7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8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9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10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11">
                  <c:v>Развитие молодежной политики в городе Стерлитамак на 2024-2030 годы</c:v>
                </c:pt>
                <c:pt idx="12">
                  <c:v>Обеспечение жильем молодых семей городского округа город Стерлитамак на 2022-2024 годы</c:v>
                </c:pt>
                <c:pt idx="13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4">
                  <c:v>Поддержка социально ориентированных некоммерческих организаций в городском округе г.Стерлитамак РБ</c:v>
                </c:pt>
                <c:pt idx="15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6">
                  <c:v>Развитие архивного дела в городском округе город Стерлитамак Республики Башкортостан на 2022-2024 годы» </c:v>
                </c:pt>
                <c:pt idx="17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18">
                  <c:v>Реализация государственной национальной политики в городском округе город Стерлитамак Руспублики Башкортостан на 2025-2030 годы</c:v>
                </c:pt>
                <c:pt idx="19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20">
                  <c:v>Профилактика и борьба с употреблением алкогольной продукции в городском округе город Стерлитамак РБ на 2024-2030 годы</c:v>
                </c:pt>
              </c:strCache>
            </c:strRef>
          </c:cat>
          <c:val>
            <c:numRef>
              <c:f>' фин.диагр.'!$D$11:$D$31</c:f>
              <c:numCache>
                <c:formatCode>0.00%</c:formatCode>
                <c:ptCount val="21"/>
                <c:pt idx="0">
                  <c:v>0.5860757301526397</c:v>
                </c:pt>
                <c:pt idx="1">
                  <c:v>8.9455554884178404E-2</c:v>
                </c:pt>
                <c:pt idx="2">
                  <c:v>8.7617638566060266E-2</c:v>
                </c:pt>
                <c:pt idx="3">
                  <c:v>8.4633893194520013E-2</c:v>
                </c:pt>
                <c:pt idx="4">
                  <c:v>3.6475711667230439E-2</c:v>
                </c:pt>
                <c:pt idx="5">
                  <c:v>2.9898014007216551E-2</c:v>
                </c:pt>
                <c:pt idx="6">
                  <c:v>2.5844370146961389E-2</c:v>
                </c:pt>
                <c:pt idx="7">
                  <c:v>2.0183222400484136E-2</c:v>
                </c:pt>
                <c:pt idx="8">
                  <c:v>1.8829903516848233E-2</c:v>
                </c:pt>
                <c:pt idx="9">
                  <c:v>1.0727627071947092E-2</c:v>
                </c:pt>
                <c:pt idx="10">
                  <c:v>5.54719877635345E-3</c:v>
                </c:pt>
                <c:pt idx="11">
                  <c:v>1.7694141283863629E-3</c:v>
                </c:pt>
                <c:pt idx="12">
                  <c:v>1.4476034666078066E-3</c:v>
                </c:pt>
                <c:pt idx="13">
                  <c:v>9.298802608107943E-4</c:v>
                </c:pt>
                <c:pt idx="14">
                  <c:v>3.8691297547866144E-4</c:v>
                </c:pt>
                <c:pt idx="15">
                  <c:v>1.3280765748695472E-4</c:v>
                </c:pt>
                <c:pt idx="16">
                  <c:v>2.5676147114144579E-5</c:v>
                </c:pt>
                <c:pt idx="17">
                  <c:v>1.4697380761889657E-5</c:v>
                </c:pt>
                <c:pt idx="18">
                  <c:v>2.3728301471002579E-6</c:v>
                </c:pt>
                <c:pt idx="19">
                  <c:v>8.8538438324636495E-7</c:v>
                </c:pt>
                <c:pt idx="20">
                  <c:v>8.8538438324636495E-7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BB-4A3C-AA9C-257AD753A0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31417090562795"/>
          <c:y val="8.0836776416368258E-2"/>
          <c:w val="0.50235093953963716"/>
          <c:h val="0.9191632137929187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Финансирование муниципальных программ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РБ за 2025 год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млн руб.</a:t>
            </a:r>
          </a:p>
        </c:rich>
      </c:tx>
      <c:layout>
        <c:manualLayout>
          <c:xMode val="edge"/>
          <c:yMode val="edge"/>
          <c:x val="0.2294959705379293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'2.Финанс.'!$B$53:$C$53</c:f>
              <c:strCache>
                <c:ptCount val="2"/>
                <c:pt idx="0">
                  <c:v>Предусмотрено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'2.Финанс.'!$B$54:$C$54</c:f>
              <c:numCache>
                <c:formatCode>#,##0</c:formatCode>
                <c:ptCount val="2"/>
                <c:pt idx="0">
                  <c:v>11296.8</c:v>
                </c:pt>
                <c:pt idx="1">
                  <c:v>10629.6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9FF-8C1E-94C4434C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46432"/>
        <c:axId val="80147968"/>
      </c:barChart>
      <c:catAx>
        <c:axId val="8014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147968"/>
        <c:crosses val="autoZero"/>
        <c:auto val="1"/>
        <c:lblAlgn val="ctr"/>
        <c:lblOffset val="100"/>
        <c:noMultiLvlLbl val="0"/>
      </c:catAx>
      <c:valAx>
        <c:axId val="80147968"/>
        <c:scaling>
          <c:orientation val="minMax"/>
          <c:min val="8000"/>
        </c:scaling>
        <c:delete val="1"/>
        <c:axPos val="l"/>
        <c:numFmt formatCode="#,##0" sourceLinked="1"/>
        <c:majorTickMark val="out"/>
        <c:minorTickMark val="none"/>
        <c:tickLblPos val="nextTo"/>
        <c:crossAx val="80146432"/>
        <c:crosses val="autoZero"/>
        <c:crossBetween val="between"/>
        <c:majorUnit val="500"/>
        <c:minorUnit val="5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+mn-lt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Освоение финансовых средств муниципальных программ 
ГО г.Стерлитамак по итогам 2025 года, %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632087921107262E-2"/>
          <c:y val="7.1542326429156297E-2"/>
          <c:w val="0.92078197861011712"/>
          <c:h val="0.430092713379393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'2.Финанс.'!$G$11:$G$34</c:f>
              <c:strCache>
                <c:ptCount val="24"/>
                <c:pt idx="0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1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2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3">
                  <c:v>Развитие архивного дела в городском округе город Стерлитамак Республики Башкортостан на 2025-2030 годы» </c:v>
                </c:pt>
                <c:pt idx="4">
                  <c:v>Развитие молодежной политики в городе Стерлитамак на 2024-2030 годы</c:v>
                </c:pt>
                <c:pt idx="5">
                  <c:v>Реализация государственной национальной политики в городском округе город Стерлитамак Руспублики Башкортостан на 2025-2030 годы</c:v>
                </c:pt>
                <c:pt idx="6">
                  <c:v>Поддержка социально ориентированных некоммерческих организаций в городском округе г.Стерлитамак РБ</c:v>
                </c:pt>
                <c:pt idx="7">
                  <c:v>Профилактика и борьба с употреблением алкогольной продукции в городском округе город Стерлитамак РБ на 2024-2030 годы</c:v>
                </c:pt>
                <c:pt idx="8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9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0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1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12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3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4">
                  <c:v>Обеспечение жильем молодых семей городского округа город Стерлитамак на 2025-2027 годы</c:v>
                </c:pt>
                <c:pt idx="15">
                  <c:v>Благоустройство городского округа город Стерлитамак РБ на 2017-2027 годы</c:v>
                </c:pt>
                <c:pt idx="16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17">
                  <c:v>Формирование современной городской среды городского округа город Стерлитамак Республики Башкортостан на 2018-2030 годы</c:v>
                </c:pt>
                <c:pt idx="18">
                  <c:v>Развитие системы образования городского округа город Стерлитамак Республики Башкортостан до 2025 года</c:v>
                </c:pt>
                <c:pt idx="19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20">
                  <c:v>Развитие строительного комплекса и архитектуры в городском округе город Стерлитамак Республики Башкортостан на 2025-2027 годы</c:v>
                </c:pt>
                <c:pt idx="21">
                  <c:v>Развитие и поддержка малого и среднего предпринимательства</c:v>
                </c:pt>
                <c:pt idx="22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23">
                  <c:v>Здоровый муниципалитет</c:v>
                </c:pt>
              </c:strCache>
            </c:strRef>
          </c:cat>
          <c:val>
            <c:numRef>
              <c:f>'2.Финанс.'!$R$11:$R$34</c:f>
              <c:numCache>
                <c:formatCode>0.00%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</c:v>
                </c:pt>
                <c:pt idx="12">
                  <c:v>0.99339999999999995</c:v>
                </c:pt>
                <c:pt idx="13">
                  <c:v>0.99099999999999999</c:v>
                </c:pt>
                <c:pt idx="14">
                  <c:v>0.98799999999999999</c:v>
                </c:pt>
                <c:pt idx="15">
                  <c:v>0.98599999999999999</c:v>
                </c:pt>
                <c:pt idx="16">
                  <c:v>0.98</c:v>
                </c:pt>
                <c:pt idx="17">
                  <c:v>0.97919999999999996</c:v>
                </c:pt>
                <c:pt idx="18">
                  <c:v>0.97750000000000004</c:v>
                </c:pt>
                <c:pt idx="19">
                  <c:v>0.96499999999999997</c:v>
                </c:pt>
                <c:pt idx="20">
                  <c:v>0.51929999999999998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7-4F70-BAAC-F90265F5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7008"/>
        <c:axId val="81628544"/>
      </c:barChart>
      <c:catAx>
        <c:axId val="8162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81628544"/>
        <c:crosses val="autoZero"/>
        <c:auto val="1"/>
        <c:lblAlgn val="ctr"/>
        <c:lblOffset val="100"/>
        <c:noMultiLvlLbl val="0"/>
      </c:catAx>
      <c:valAx>
        <c:axId val="8162854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81627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440" b="1" i="0" u="none" strike="noStrike" baseline="0">
                <a:effectLst/>
              </a:rPr>
              <a:t>Освоение средств на реализацию муниципальных программ ГО г.Стерлитамак РБ в 202</a:t>
            </a:r>
            <a:r>
              <a:rPr lang="en-US" sz="1440" b="1" i="0" u="none" strike="noStrike" baseline="0">
                <a:effectLst/>
              </a:rPr>
              <a:t>5</a:t>
            </a:r>
            <a:r>
              <a:rPr lang="ru-RU" sz="1440" b="1" i="0" u="none" strike="noStrike" baseline="0">
                <a:effectLst/>
              </a:rPr>
              <a:t> году, млн руб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Федеральный бюджет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'2.Финанс.'!$C$72:$D$72</c:f>
              <c:numCache>
                <c:formatCode>#\ ##0.0</c:formatCode>
                <c:ptCount val="2"/>
                <c:pt idx="0">
                  <c:v>854.5</c:v>
                </c:pt>
                <c:pt idx="1">
                  <c:v>852.2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F-4815-BA4C-89CBA772B3C7}"/>
            </c:ext>
          </c:extLst>
        </c:ser>
        <c:ser>
          <c:idx val="1"/>
          <c:order val="1"/>
          <c:tx>
            <c:v>Бюджет РБ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'2.Финанс.'!$C$73:$D$73</c:f>
              <c:numCache>
                <c:formatCode>#\ ##0.0</c:formatCode>
                <c:ptCount val="2"/>
                <c:pt idx="0">
                  <c:v>5312.7</c:v>
                </c:pt>
                <c:pt idx="1">
                  <c:v>4828.8999999999996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F-4815-BA4C-89CBA772B3C7}"/>
            </c:ext>
          </c:extLst>
        </c:ser>
        <c:ser>
          <c:idx val="2"/>
          <c:order val="2"/>
          <c:tx>
            <c:v>Бюджет ГО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'2.Финанс.'!$C$74:$D$74</c:f>
              <c:numCache>
                <c:formatCode>#\ ##0.0</c:formatCode>
                <c:ptCount val="2"/>
                <c:pt idx="0">
                  <c:v>3409</c:v>
                </c:pt>
                <c:pt idx="1">
                  <c:v>3381.7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F-4815-BA4C-89CBA772B3C7}"/>
            </c:ext>
          </c:extLst>
        </c:ser>
        <c:ser>
          <c:idx val="3"/>
          <c:order val="3"/>
          <c:tx>
            <c:v>Внебюджетные средтва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'2.Финанс.'!$C$75:$D$75</c:f>
              <c:numCache>
                <c:formatCode>#\ ##0.0</c:formatCode>
                <c:ptCount val="2"/>
                <c:pt idx="0">
                  <c:v>1720.6</c:v>
                </c:pt>
                <c:pt idx="1">
                  <c:v>1566.8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F-4815-BA4C-89CBA772B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30642319"/>
        <c:axId val="1045393823"/>
        <c:axId val="0"/>
      </c:bar3DChart>
      <c:catAx>
        <c:axId val="123064231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5393823"/>
        <c:crosses val="autoZero"/>
        <c:auto val="1"/>
        <c:lblAlgn val="ctr"/>
        <c:lblOffset val="100"/>
        <c:noMultiLvlLbl val="0"/>
      </c:catAx>
      <c:valAx>
        <c:axId val="104539382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23064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Достижение целевых индикаторов и показателей муниципальных программ </a:t>
            </a:r>
            <a:endParaRPr lang="ru-RU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по итогам 2025 года, %</a:t>
            </a:r>
            <a:endParaRPr lang="ru-RU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9933534032026845E-2"/>
          <c:y val="9.2971068235517262E-2"/>
          <c:w val="0.91011182029220339"/>
          <c:h val="0.3710578627880562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'Целевые индикаторы'!$C$2:$C$25</c:f>
              <c:strCache>
                <c:ptCount val="24"/>
                <c:pt idx="0">
                  <c:v>Благоустройство городского округа город Стерлитамак РБ на 2017-2027 годы</c:v>
                </c:pt>
                <c:pt idx="1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2">
                  <c:v>Обеспечение жильем молодых семей городского округа город Стерлитамак на 2022-2024 годы</c:v>
                </c:pt>
                <c:pt idx="3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4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5">
                  <c:v>Развитие архивного дела в городском округе город Стерлитамак Республики Башкортостан на 2022-2024 годы» </c:v>
                </c:pt>
                <c:pt idx="6">
                  <c:v>Развитие и поддержка малого и среднего предпринимательства</c:v>
                </c:pt>
                <c:pt idx="7">
                  <c:v>Развитие молодежной политики в городе Стерлитамак на 2018-2023 годы</c:v>
                </c:pt>
                <c:pt idx="8">
                  <c:v>Развитие муниципальной службы в городском округе город Стерлитамак Республики Башкортостан на 2023-2028 годы</c:v>
                </c:pt>
                <c:pt idx="9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10">
                  <c:v>Реализация государственной национальной политики в городском округе город Стерлитамак Руспублики Башкортостан на 2025-2030 годы</c:v>
                </c:pt>
                <c:pt idx="11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2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3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14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5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16">
                  <c:v>Поддержка социально ориентированных некоммерческих организаций в городском округе г.Стерлитамак РБ</c:v>
                </c:pt>
                <c:pt idx="17">
                  <c:v>Профилактика и борьба с употреблением алкогольной продукции в городском округе город Стерлитамак РБ на 2024-2030 годы</c:v>
                </c:pt>
                <c:pt idx="18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2025-2029 годы</c:v>
                </c:pt>
                <c:pt idx="19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20">
                  <c:v>Здоровый муниципалитет</c:v>
                </c:pt>
                <c:pt idx="21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22">
                  <c:v>Развитие системы образования городского округа город Стерлитамак Республики Башкортостан до 2025 года</c:v>
                </c:pt>
                <c:pt idx="23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</c:strCache>
            </c:strRef>
          </c:cat>
          <c:val>
            <c:numRef>
              <c:f>'Целевые индикаторы'!$F$2:$F$25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83.333333333333343</c:v>
                </c:pt>
                <c:pt idx="19">
                  <c:v>81.818181818181827</c:v>
                </c:pt>
                <c:pt idx="20">
                  <c:v>75</c:v>
                </c:pt>
                <c:pt idx="21">
                  <c:v>71.428571428571431</c:v>
                </c:pt>
                <c:pt idx="22">
                  <c:v>66.666666666666657</c:v>
                </c:pt>
                <c:pt idx="2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FD4-974D-2520441A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2208"/>
        <c:axId val="83023744"/>
      </c:barChart>
      <c:catAx>
        <c:axId val="83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023744"/>
        <c:crosses val="autoZero"/>
        <c:auto val="1"/>
        <c:lblAlgn val="ctr"/>
        <c:lblOffset val="100"/>
        <c:noMultiLvlLbl val="0"/>
      </c:catAx>
      <c:valAx>
        <c:axId val="8302374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83022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Выполнение мероприятий муниципальных программ </a:t>
            </a:r>
          </a:p>
          <a:p>
            <a:pPr>
              <a:defRPr sz="1200"/>
            </a:pPr>
            <a:r>
              <a:rPr lang="ru-RU" sz="1200"/>
              <a:t>ГО г.Стерлитамак РБ по итогам 2023 года,</a:t>
            </a:r>
            <a:r>
              <a:rPr lang="ru-RU" sz="1200" baseline="0"/>
              <a:t> </a:t>
            </a:r>
            <a:r>
              <a:rPr lang="ru-RU" sz="1200"/>
              <a:t>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Мероприятия'!$C$2:$C$22</c:f>
              <c:strCache>
                <c:ptCount val="21"/>
                <c:pt idx="0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1">
                  <c:v>Обеспечение жильем молодых семей городского округа город Стерлитамак на 2025-2027 годы</c:v>
                </c:pt>
                <c:pt idx="2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3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4">
                  <c:v>Развитие архивного дела в городском округе город Стерлитамак Республики Башкортостан на 2025-2030 годы» </c:v>
                </c:pt>
                <c:pt idx="5">
                  <c:v>Развитие и поддержка малого и среднего предпринимательства</c:v>
                </c:pt>
                <c:pt idx="6">
                  <c:v>Развитие молодежной политики в городском округе Стерлитамак РБ</c:v>
                </c:pt>
                <c:pt idx="7">
                  <c:v>Развитие муниципальной службы в городском округе город Стерлитамак Республики Башкортостан на 2023-2028 годы</c:v>
                </c:pt>
                <c:pt idx="8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9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10">
                  <c:v>Реализация государственной национальной политики в городском округе город Стерлитамак Руспублики Башкортостан на 2025-2030 годы</c:v>
                </c:pt>
                <c:pt idx="11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2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3">
                  <c:v>Формирование современной городской среды городского округа город Стерлитамак Республики Башкортостан на 2018-2030 годы</c:v>
                </c:pt>
                <c:pt idx="14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5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16">
                  <c:v>Поддержка социально ориентированных некоммерческих организаций в городском округе г.Стерлитамак РБ</c:v>
                </c:pt>
                <c:pt idx="17">
                  <c:v>Профилактика и борьба с употреблением алкогольной продукции в городском округе город Стерлитамак РБ на 2024-2030 годы</c:v>
                </c:pt>
                <c:pt idx="18">
                  <c:v>Здоровый муниципалитет</c:v>
                </c:pt>
                <c:pt idx="19">
                  <c:v>Развитие системы образования городского округа город Стерлитамак Республики Башкортостан до 2025 года</c:v>
                </c:pt>
                <c:pt idx="20">
                  <c:v>Благоустройство городского округа город Стерлитамак РБ на 2017-2027 годы</c:v>
                </c:pt>
              </c:strCache>
            </c:strRef>
          </c:cat>
          <c:val>
            <c:numRef>
              <c:f>'3. Мероприятия'!$G$2:$G$22</c:f>
              <c:numCache>
                <c:formatCode>0.0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97.701149425287355</c:v>
                </c:pt>
                <c:pt idx="20">
                  <c:v>97.435897435897431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CE4-9050-ADFFDEE7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2208"/>
        <c:axId val="83023744"/>
      </c:barChart>
      <c:catAx>
        <c:axId val="83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83023744"/>
        <c:crosses val="autoZero"/>
        <c:auto val="1"/>
        <c:lblAlgn val="ctr"/>
        <c:lblOffset val="100"/>
        <c:noMultiLvlLbl val="0"/>
      </c:catAx>
      <c:valAx>
        <c:axId val="830237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02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Интегральная оценка эффективности</a:t>
            </a:r>
            <a:r>
              <a:rPr lang="ru-RU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реализации муниципальных программ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РБ по итогам 2025</a:t>
            </a:r>
            <a:r>
              <a:rPr lang="ru-RU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г</a:t>
            </a: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ода</a:t>
            </a:r>
          </a:p>
        </c:rich>
      </c:tx>
      <c:layout>
        <c:manualLayout>
          <c:xMode val="edge"/>
          <c:yMode val="edge"/>
          <c:x val="0.19346184100874636"/>
          <c:y val="1.88857412653446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33167441606899E-2"/>
          <c:y val="0.13685435987168271"/>
          <c:w val="0.91200619952179551"/>
          <c:h val="0.311483309030816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Эффект-ть'!$B$1:$B$24</c:f>
              <c:strCache>
                <c:ptCount val="24"/>
                <c:pt idx="0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1">
                  <c:v>Развитие архивного дела в городском округе город Стерлитамак Республики Башкортостан на 2025-2030 годы» </c:v>
                </c:pt>
                <c:pt idx="2">
                  <c:v>Развитие и поддержка малого и среднего предпринимательства</c:v>
                </c:pt>
                <c:pt idx="3">
                  <c:v>Развитие молодежной политики в городском округе Стерлитамак РБ</c:v>
                </c:pt>
                <c:pt idx="4">
                  <c:v>Реализация государственной национальной политики в городском округе город Стерлитамак Руспублики Башкортостан на 2025-2030 годы</c:v>
                </c:pt>
                <c:pt idx="5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6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7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8">
                  <c:v>Поддержка социально ориентированных некоммерческих организаций в городском округе г.Стерлитамак РБ</c:v>
                </c:pt>
                <c:pt idx="9">
                  <c:v>Профилактика и борьба с употреблением алкогольной продукции в городском округе город Стерлитамак РБ на 2024-2030 годы</c:v>
                </c:pt>
                <c:pt idx="10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11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2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3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2025-2029 годы</c:v>
                </c:pt>
                <c:pt idx="14">
                  <c:v>Здоровый муниципалитет</c:v>
                </c:pt>
                <c:pt idx="15">
                  <c:v>Формирование современной городской среды городского округа город Стерлитамак Республики Башкортостан на 2018-2030 годы</c:v>
                </c:pt>
                <c:pt idx="16">
                  <c:v>Благоустройство городского округа город Стерлитамак РБ на 2017-2027 годы</c:v>
                </c:pt>
                <c:pt idx="17">
                  <c:v>Обеспечение жильем молодых семей городского округа город Стерлитамак на 2025-2027 годы</c:v>
                </c:pt>
                <c:pt idx="18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19">
                  <c:v>Развитие системы образования городского округа город Стерлитамак Республики Башкортостан до 2025 года</c:v>
                </c:pt>
                <c:pt idx="20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21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22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23">
                  <c:v>Развитие строительного комплекса и архитектуры в городском округе город Стерлитамак Республики Башкортостан на 2025-2027 годы</c:v>
                </c:pt>
              </c:strCache>
            </c:strRef>
          </c:cat>
          <c:val>
            <c:numRef>
              <c:f>'4. Эффект-ть'!$C$1:$C$24</c:f>
              <c:numCache>
                <c:formatCode>#,##0.00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0.98</c:v>
                </c:pt>
                <c:pt idx="19">
                  <c:v>0.97</c:v>
                </c:pt>
                <c:pt idx="20">
                  <c:v>0.95</c:v>
                </c:pt>
                <c:pt idx="21">
                  <c:v>0.92</c:v>
                </c:pt>
                <c:pt idx="22">
                  <c:v>0.91</c:v>
                </c:pt>
                <c:pt idx="2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8-46CD-8546-4DF45252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7456"/>
        <c:axId val="84548992"/>
      </c:barChart>
      <c:catAx>
        <c:axId val="845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84548992"/>
        <c:crosses val="autoZero"/>
        <c:auto val="1"/>
        <c:lblAlgn val="ctr"/>
        <c:lblOffset val="100"/>
        <c:noMultiLvlLbl val="0"/>
      </c:catAx>
      <c:valAx>
        <c:axId val="8454899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84547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 b="1" i="0" baseline="0">
                <a:effectLst/>
              </a:rPr>
              <a:t>Эффективность </a:t>
            </a:r>
          </a:p>
          <a:p>
            <a:pPr>
              <a:defRPr sz="1200"/>
            </a:pPr>
            <a:r>
              <a:rPr lang="ru-RU" sz="1200" b="1" i="0" baseline="0">
                <a:effectLst/>
              </a:rPr>
              <a:t>реализации муниципальных программ </a:t>
            </a:r>
            <a:endParaRPr lang="ru-RU" sz="1200">
              <a:effectLst/>
            </a:endParaRPr>
          </a:p>
          <a:p>
            <a:pPr>
              <a:defRPr sz="1200"/>
            </a:pPr>
            <a:r>
              <a:rPr lang="ru-RU" sz="1200" b="1" i="0" baseline="0">
                <a:effectLst/>
              </a:rPr>
              <a:t>ГО г.Стерлитамак РБ по итогам 2022 года (%)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603748906386698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23E-2"/>
          <c:y val="0.23282407407407407"/>
          <c:w val="0.64536242344706907"/>
          <c:h val="0.71625000000000005"/>
        </c:manualLayout>
      </c:layout>
      <c:pie3DChart>
        <c:varyColors val="1"/>
        <c:ser>
          <c:idx val="0"/>
          <c:order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E-489F-B749-505D5619484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'[1]график СВОД Оц Эфф'!$B$23:$B$26</c:f>
              <c:strCache>
                <c:ptCount val="4"/>
                <c:pt idx="0">
                  <c:v>Высокая степень эффективности</c:v>
                </c:pt>
                <c:pt idx="1">
                  <c:v>Степень эффективности программ выше среднего уровня</c:v>
                </c:pt>
                <c:pt idx="2">
                  <c:v>Степень эффективности программ ниже среднего уровня</c:v>
                </c:pt>
                <c:pt idx="3">
                  <c:v>Низкая степень эффективности программ</c:v>
                </c:pt>
              </c:strCache>
            </c:strRef>
          </c:cat>
          <c:val>
            <c:numRef>
              <c:f>'[1]график СВОД Оц Эфф'!$C$23:$C$26</c:f>
              <c:numCache>
                <c:formatCode>General</c:formatCode>
                <c:ptCount val="4"/>
                <c:pt idx="0">
                  <c:v>53</c:v>
                </c:pt>
                <c:pt idx="1">
                  <c:v>31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89F-B749-505D5619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tr"/>
      <c:overlay val="0"/>
    </c:legend>
    <c:plotVisOnly val="1"/>
    <c:dispBlanksAs val="zero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3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600076</xdr:colOff>
      <xdr:row>8</xdr:row>
      <xdr:rowOff>152399</xdr:rowOff>
    </xdr:from>
    <xdr:to>
      <xdr:col>16</xdr:col>
      <xdr:colOff>47626</xdr:colOff>
      <xdr:row>19</xdr:row>
      <xdr:rowOff>190500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34</xdr:row>
      <xdr:rowOff>80962</xdr:rowOff>
    </xdr:from>
    <xdr:to>
      <xdr:col>6</xdr:col>
      <xdr:colOff>1057275</xdr:colOff>
      <xdr:row>48</xdr:row>
      <xdr:rowOff>23812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447676</xdr:colOff>
      <xdr:row>0</xdr:row>
      <xdr:rowOff>0</xdr:rowOff>
    </xdr:from>
    <xdr:to>
      <xdr:col>31</xdr:col>
      <xdr:colOff>266700</xdr:colOff>
      <xdr:row>18</xdr:row>
      <xdr:rowOff>1028701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319087</xdr:colOff>
      <xdr:row>55</xdr:row>
      <xdr:rowOff>166687</xdr:rowOff>
    </xdr:from>
    <xdr:to>
      <xdr:col>24</xdr:col>
      <xdr:colOff>304800</xdr:colOff>
      <xdr:row>74</xdr:row>
      <xdr:rowOff>142875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D34895A8-F65B-4B45-B5EC-16A5724D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0.6655</cdr:x>
      <cdr:y>0.60185</cdr:y>
    </cdr:from>
    <cdr:to>
      <cdr:x>0.803</cdr:x>
      <cdr:y>0.70602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3239185" y="1650989"/>
          <a:ext cx="669250" cy="285759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l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200" b="1">
              <a:latin typeface="Times New Roman" panose="02020603050405020304" pitchFamily="18" charset="0"/>
              <a:cs typeface="Times New Roman" panose="02020603050405020304" pitchFamily="18" charset="0"/>
            </a:rPr>
            <a:t>94%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3</xdr:row>
      <xdr:rowOff>4759</xdr:rowOff>
    </xdr:from>
    <xdr:to>
      <xdr:col>16</xdr:col>
      <xdr:colOff>438150</xdr:colOff>
      <xdr:row>16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47038F3-8B9E-4F44-B4AF-D36E20759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4760</xdr:rowOff>
    </xdr:from>
    <xdr:to>
      <xdr:col>17</xdr:col>
      <xdr:colOff>114299</xdr:colOff>
      <xdr:row>10</xdr:row>
      <xdr:rowOff>190499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38100</xdr:rowOff>
    </xdr:from>
    <xdr:to>
      <xdr:col>16</xdr:col>
      <xdr:colOff>438150</xdr:colOff>
      <xdr:row>21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542925</xdr:colOff>
      <xdr:row>31</xdr:row>
      <xdr:rowOff>14287</xdr:rowOff>
    </xdr:from>
    <xdr:to>
      <xdr:col>1</xdr:col>
      <xdr:colOff>5114925</xdr:colOff>
      <xdr:row>45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2%20&#1075;&#1086;&#1076;\&#1054;&#1090;&#1095;&#1077;&#1090;%20&#1080;&#1090;&#1086;&#1075;&#1080;%20&#1079;&#1072;%202022%20&#1075;&#1086;&#1076;%20&#1089;%20&#1069;&#1092;&#1092;\&#1054;&#1090;&#1095;&#1077;&#1090;%202022\&#1054;&#1094;&#1077;&#1085;&#1082;&#1072;%20&#1101;&#1092;&#1092;&#1077;&#1082;&#1090;&#1080;&#1074;&#1085;&#1086;&#1089;&#1090;&#1080;%202021%20&#1075;&#1086;&#107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ВОД Оц Эфф"/>
      <sheetName val="СВОД "/>
      <sheetName val="Достиж показателей"/>
      <sheetName val="Лист1"/>
      <sheetName val="Лист2"/>
      <sheetName val="Лист3"/>
    </sheetNames>
    <sheetDataSet>
      <sheetData sheetId="0">
        <row r="2">
          <cell r="B2" t="str">
            <v>Развитие и поддержка малого и среднего предпринимательства  на 2017-2024 годы</v>
          </cell>
        </row>
        <row r="23">
          <cell r="B23" t="str">
            <v>Высокая степень эффективности</v>
          </cell>
          <cell r="C23">
            <v>53</v>
          </cell>
        </row>
        <row r="24">
          <cell r="B24" t="str">
            <v>Степень эффективности программ выше среднего уровня</v>
          </cell>
          <cell r="C24">
            <v>31</v>
          </cell>
        </row>
        <row r="25">
          <cell r="B25" t="str">
            <v>Степень эффективности программ ниже среднего уровня</v>
          </cell>
          <cell r="C25">
            <v>16</v>
          </cell>
        </row>
        <row r="26">
          <cell r="B26" t="str">
            <v>Низкая степень эффективности программ</v>
          </cell>
        </row>
      </sheetData>
      <sheetData sheetId="1" refreshError="1"/>
      <sheetData sheetId="2">
        <row r="3">
          <cell r="B3" t="str">
            <v>Укрепление единства российской нации и этнокультурное  развитие народов на 2017-2022 годы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view="pageBreakPreview" zoomScaleNormal="100" zoomScaleSheetLayoutView="100" workbookViewId="0">
      <selection activeCell="D54" sqref="D54"/>
    </sheetView>
  </sheetViews>
  <sheetFormatPr defaultRowHeight="15" x14ac:dyDescent="0.25"/>
  <cols>
    <col min="1" max="1" width="4.85546875" style="11" customWidth="1"/>
    <col min="2" max="2" width="43.7109375" style="1" customWidth="1"/>
    <col min="3" max="3" width="13.28515625" style="3" customWidth="1"/>
    <col min="4" max="4" width="9.28515625" style="3" customWidth="1"/>
    <col min="5" max="5" width="13.7109375" style="3" bestFit="1" customWidth="1"/>
    <col min="6" max="6" width="11.28515625" style="3" bestFit="1" customWidth="1"/>
    <col min="7" max="7" width="9.85546875" style="3" bestFit="1" customWidth="1"/>
    <col min="8" max="8" width="11.28515625" style="3" bestFit="1" customWidth="1"/>
    <col min="9" max="9" width="9.5703125" style="3" bestFit="1" customWidth="1"/>
    <col min="10" max="10" width="11.28515625" style="3" bestFit="1" customWidth="1"/>
    <col min="11" max="11" width="12" style="3" customWidth="1"/>
    <col min="12" max="12" width="9.5703125" style="3" bestFit="1" customWidth="1"/>
    <col min="13" max="13" width="12.5703125" style="3" customWidth="1"/>
    <col min="14" max="18" width="9.140625" hidden="1" customWidth="1"/>
    <col min="19" max="19" width="1.28515625" customWidth="1"/>
  </cols>
  <sheetData>
    <row r="1" spans="1:13" ht="15.75" customHeight="1" x14ac:dyDescent="0.3">
      <c r="B1" s="97" t="s">
        <v>12</v>
      </c>
      <c r="C1" s="97"/>
      <c r="D1" s="97"/>
      <c r="E1" s="97"/>
      <c r="F1" s="97"/>
      <c r="G1" s="97"/>
      <c r="H1" s="97"/>
      <c r="I1" s="97"/>
      <c r="J1" s="97"/>
      <c r="K1" s="97"/>
      <c r="L1" s="31"/>
      <c r="M1" s="31"/>
    </row>
    <row r="2" spans="1:13" ht="20.25" customHeight="1" x14ac:dyDescent="0.25">
      <c r="B2" s="95" t="s">
        <v>13</v>
      </c>
      <c r="C2" s="95"/>
      <c r="D2" s="95"/>
      <c r="E2" s="95"/>
      <c r="F2" s="95"/>
      <c r="G2" s="95"/>
      <c r="H2" s="95"/>
      <c r="I2" s="95"/>
      <c r="J2" s="95"/>
      <c r="K2" s="95"/>
      <c r="L2" s="31"/>
      <c r="M2" s="31"/>
    </row>
    <row r="3" spans="1:13" ht="26.25" customHeight="1" x14ac:dyDescent="0.25">
      <c r="B3" s="96" t="s">
        <v>83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31"/>
    </row>
    <row r="4" spans="1:13" ht="19.5" customHeight="1" x14ac:dyDescent="0.25">
      <c r="A4" s="99" t="s">
        <v>8</v>
      </c>
      <c r="B4" s="100" t="s">
        <v>9</v>
      </c>
      <c r="C4" s="101" t="s">
        <v>84</v>
      </c>
      <c r="D4" s="101"/>
      <c r="E4" s="101"/>
      <c r="F4" s="101"/>
      <c r="G4" s="101"/>
      <c r="H4" s="101"/>
      <c r="I4" s="101"/>
      <c r="J4" s="101"/>
      <c r="K4" s="101"/>
      <c r="L4" s="101"/>
      <c r="M4" s="98" t="s">
        <v>16</v>
      </c>
    </row>
    <row r="5" spans="1:13" ht="58.5" customHeight="1" x14ac:dyDescent="0.25">
      <c r="A5" s="99"/>
      <c r="B5" s="100"/>
      <c r="C5" s="103" t="s">
        <v>56</v>
      </c>
      <c r="D5" s="103"/>
      <c r="E5" s="103"/>
      <c r="F5" s="103"/>
      <c r="G5" s="103"/>
      <c r="H5" s="103" t="s">
        <v>57</v>
      </c>
      <c r="I5" s="103"/>
      <c r="J5" s="103"/>
      <c r="K5" s="103"/>
      <c r="L5" s="103"/>
      <c r="M5" s="98"/>
    </row>
    <row r="6" spans="1:13" ht="15" customHeight="1" x14ac:dyDescent="0.25">
      <c r="A6" s="99"/>
      <c r="B6" s="100"/>
      <c r="C6" s="104" t="s">
        <v>1</v>
      </c>
      <c r="D6" s="102" t="s">
        <v>2</v>
      </c>
      <c r="E6" s="102"/>
      <c r="F6" s="102"/>
      <c r="G6" s="102"/>
      <c r="H6" s="104" t="s">
        <v>1</v>
      </c>
      <c r="I6" s="102" t="s">
        <v>2</v>
      </c>
      <c r="J6" s="102"/>
      <c r="K6" s="102"/>
      <c r="L6" s="102"/>
      <c r="M6" s="98"/>
    </row>
    <row r="7" spans="1:13" x14ac:dyDescent="0.25">
      <c r="A7" s="99"/>
      <c r="B7" s="100"/>
      <c r="C7" s="104"/>
      <c r="D7" s="2" t="s">
        <v>0</v>
      </c>
      <c r="E7" s="2" t="s">
        <v>3</v>
      </c>
      <c r="F7" s="2" t="s">
        <v>4</v>
      </c>
      <c r="G7" s="2" t="s">
        <v>5</v>
      </c>
      <c r="H7" s="104"/>
      <c r="I7" s="2" t="s">
        <v>0</v>
      </c>
      <c r="J7" s="2" t="s">
        <v>3</v>
      </c>
      <c r="K7" s="2" t="s">
        <v>4</v>
      </c>
      <c r="L7" s="2" t="s">
        <v>5</v>
      </c>
      <c r="M7" s="98"/>
    </row>
    <row r="8" spans="1:13" s="4" customFormat="1" ht="38.25" x14ac:dyDescent="0.25">
      <c r="A8" s="24">
        <v>1</v>
      </c>
      <c r="B8" s="89">
        <v>2</v>
      </c>
      <c r="C8" s="40" t="s">
        <v>14</v>
      </c>
      <c r="D8" s="27">
        <v>4</v>
      </c>
      <c r="E8" s="27">
        <v>5</v>
      </c>
      <c r="F8" s="27">
        <v>6</v>
      </c>
      <c r="G8" s="27">
        <v>7</v>
      </c>
      <c r="H8" s="40" t="s">
        <v>15</v>
      </c>
      <c r="I8" s="27">
        <v>9</v>
      </c>
      <c r="J8" s="27">
        <v>10</v>
      </c>
      <c r="K8" s="27">
        <v>11</v>
      </c>
      <c r="L8" s="27">
        <v>12</v>
      </c>
      <c r="M8" s="24" t="s">
        <v>52</v>
      </c>
    </row>
    <row r="9" spans="1:13" s="3" customFormat="1" ht="26.25" customHeight="1" x14ac:dyDescent="0.25">
      <c r="A9" s="2"/>
      <c r="B9" s="90" t="s">
        <v>6</v>
      </c>
      <c r="C9" s="41">
        <f t="shared" ref="C9:L9" si="0">SUM(C11:C34)</f>
        <v>11296.751210000002</v>
      </c>
      <c r="D9" s="20">
        <f t="shared" si="0"/>
        <v>854.45399999999995</v>
      </c>
      <c r="E9" s="20">
        <f t="shared" si="0"/>
        <v>5312.7264999999998</v>
      </c>
      <c r="F9" s="20">
        <f t="shared" si="0"/>
        <v>3409.0116100000005</v>
      </c>
      <c r="G9" s="20">
        <f t="shared" si="0"/>
        <v>1720.5590999999999</v>
      </c>
      <c r="H9" s="41">
        <f t="shared" si="0"/>
        <v>10629.627400000001</v>
      </c>
      <c r="I9" s="20">
        <f t="shared" si="0"/>
        <v>852.24360000000001</v>
      </c>
      <c r="J9" s="20">
        <f t="shared" si="0"/>
        <v>4828.8839999999991</v>
      </c>
      <c r="K9" s="20">
        <f t="shared" si="0"/>
        <v>3381.6522000000004</v>
      </c>
      <c r="L9" s="20">
        <f t="shared" si="0"/>
        <v>1566.8476000000003</v>
      </c>
      <c r="M9" s="34">
        <f>H9/C9*100</f>
        <v>94.094551631716413</v>
      </c>
    </row>
    <row r="10" spans="1:13" s="3" customFormat="1" ht="15" customHeight="1" x14ac:dyDescent="0.25">
      <c r="A10" s="2"/>
      <c r="B10" s="91" t="s">
        <v>7</v>
      </c>
      <c r="C10" s="40"/>
      <c r="D10" s="24"/>
      <c r="E10" s="24"/>
      <c r="F10" s="24"/>
      <c r="G10" s="24"/>
      <c r="H10" s="40"/>
      <c r="I10" s="24"/>
      <c r="J10" s="24"/>
      <c r="K10" s="24"/>
      <c r="L10" s="24"/>
      <c r="M10" s="34"/>
    </row>
    <row r="11" spans="1:13" s="13" customFormat="1" ht="49.5" customHeight="1" x14ac:dyDescent="0.25">
      <c r="A11" s="43">
        <v>1</v>
      </c>
      <c r="B11" s="87" t="s">
        <v>96</v>
      </c>
      <c r="C11" s="42">
        <f>SUM(D11:G11)</f>
        <v>0</v>
      </c>
      <c r="D11" s="44">
        <v>0</v>
      </c>
      <c r="E11" s="44">
        <v>0</v>
      </c>
      <c r="F11" s="44">
        <v>0</v>
      </c>
      <c r="G11" s="44">
        <v>0</v>
      </c>
      <c r="H11" s="42">
        <f>SUM(I11:L11)</f>
        <v>0</v>
      </c>
      <c r="I11" s="44">
        <v>0</v>
      </c>
      <c r="J11" s="44">
        <v>0</v>
      </c>
      <c r="K11" s="44">
        <v>0</v>
      </c>
      <c r="L11" s="44">
        <v>0</v>
      </c>
      <c r="M11" s="47">
        <v>0</v>
      </c>
    </row>
    <row r="12" spans="1:13" s="13" customFormat="1" ht="46.5" customHeight="1" x14ac:dyDescent="0.25">
      <c r="A12" s="43">
        <v>2</v>
      </c>
      <c r="B12" s="87" t="s">
        <v>97</v>
      </c>
      <c r="C12" s="42">
        <f t="shared" ref="C12:C27" si="1">SUM(D12:G12)</f>
        <v>212.67499999999998</v>
      </c>
      <c r="D12" s="44">
        <v>0</v>
      </c>
      <c r="E12" s="44">
        <v>12.0984</v>
      </c>
      <c r="F12" s="44">
        <v>163.03829999999999</v>
      </c>
      <c r="G12" s="44">
        <v>37.5383</v>
      </c>
      <c r="H12" s="42">
        <f>SUM(I12:L12)</f>
        <v>205.2003</v>
      </c>
      <c r="I12" s="44">
        <v>0</v>
      </c>
      <c r="J12" s="44">
        <v>12.0984</v>
      </c>
      <c r="K12" s="44">
        <v>163.03829999999999</v>
      </c>
      <c r="L12" s="44">
        <v>30.063600000000001</v>
      </c>
      <c r="M12" s="47">
        <f t="shared" ref="M12:M32" si="2">H12/C12*100</f>
        <v>96.485388503585284</v>
      </c>
    </row>
    <row r="13" spans="1:13" s="13" customFormat="1" ht="33" customHeight="1" x14ac:dyDescent="0.25">
      <c r="A13" s="43">
        <v>3</v>
      </c>
      <c r="B13" s="87" t="s">
        <v>31</v>
      </c>
      <c r="C13" s="42">
        <f>SUM(D13:G13)</f>
        <v>989.57319999999993</v>
      </c>
      <c r="D13" s="44">
        <v>0</v>
      </c>
      <c r="E13" s="44">
        <v>124.10339999999999</v>
      </c>
      <c r="F13" s="44">
        <v>865.46979999999996</v>
      </c>
      <c r="G13" s="44">
        <v>0</v>
      </c>
      <c r="H13" s="42">
        <f>SUM(I13:L13)</f>
        <v>975.43949999999995</v>
      </c>
      <c r="I13" s="44">
        <v>0</v>
      </c>
      <c r="J13" s="44">
        <v>116.3629</v>
      </c>
      <c r="K13" s="44">
        <v>859.07659999999998</v>
      </c>
      <c r="L13" s="44">
        <v>0</v>
      </c>
      <c r="M13" s="47">
        <f t="shared" si="2"/>
        <v>98.571737795647664</v>
      </c>
    </row>
    <row r="14" spans="1:13" s="13" customFormat="1" ht="79.5" customHeight="1" x14ac:dyDescent="0.25">
      <c r="A14" s="43">
        <v>4</v>
      </c>
      <c r="B14" s="87" t="s">
        <v>46</v>
      </c>
      <c r="C14" s="42">
        <f t="shared" ref="C14" si="3">SUM(D14:G14)</f>
        <v>411.97680000000003</v>
      </c>
      <c r="D14" s="44">
        <v>0</v>
      </c>
      <c r="E14" s="44">
        <v>0</v>
      </c>
      <c r="F14" s="44">
        <v>0</v>
      </c>
      <c r="G14" s="44">
        <v>411.97680000000003</v>
      </c>
      <c r="H14" s="42">
        <f t="shared" ref="H14" si="4">SUM(I14:L14)</f>
        <v>411.97680000000003</v>
      </c>
      <c r="I14" s="44">
        <v>0</v>
      </c>
      <c r="J14" s="44">
        <v>0</v>
      </c>
      <c r="K14" s="44">
        <v>0</v>
      </c>
      <c r="L14" s="44">
        <v>411.97680000000003</v>
      </c>
      <c r="M14" s="47">
        <f t="shared" si="2"/>
        <v>100</v>
      </c>
    </row>
    <row r="15" spans="1:13" s="13" customFormat="1" ht="34.5" customHeight="1" x14ac:dyDescent="0.25">
      <c r="A15" s="43">
        <v>5</v>
      </c>
      <c r="B15" s="87" t="s">
        <v>98</v>
      </c>
      <c r="C15" s="42">
        <f>SUM(D15:G15)</f>
        <v>16.3477</v>
      </c>
      <c r="D15" s="44">
        <v>2.0099999999999998</v>
      </c>
      <c r="E15" s="44">
        <v>12.217700000000001</v>
      </c>
      <c r="F15" s="44">
        <v>2.12</v>
      </c>
      <c r="G15" s="44">
        <v>0</v>
      </c>
      <c r="H15" s="42">
        <f>SUM(I15:L15)</f>
        <v>16.157499999999999</v>
      </c>
      <c r="I15" s="44">
        <v>1.98</v>
      </c>
      <c r="J15" s="44">
        <v>12.08</v>
      </c>
      <c r="K15" s="44">
        <v>2.0975000000000001</v>
      </c>
      <c r="L15" s="44">
        <v>0</v>
      </c>
      <c r="M15" s="47">
        <f t="shared" si="2"/>
        <v>98.836533579647295</v>
      </c>
    </row>
    <row r="16" spans="1:13" s="25" customFormat="1" ht="66" customHeight="1" x14ac:dyDescent="0.25">
      <c r="A16" s="43">
        <v>6</v>
      </c>
      <c r="B16" s="92" t="s">
        <v>53</v>
      </c>
      <c r="C16" s="42">
        <f>SUM(D16:G16)</f>
        <v>291.85929999999996</v>
      </c>
      <c r="D16" s="44">
        <v>0</v>
      </c>
      <c r="E16" s="44">
        <v>32.459299999999999</v>
      </c>
      <c r="F16" s="44">
        <v>259.39999999999998</v>
      </c>
      <c r="G16" s="44">
        <v>0</v>
      </c>
      <c r="H16" s="42">
        <f>SUM(I16:L16)</f>
        <v>289.35120000000001</v>
      </c>
      <c r="I16" s="44">
        <v>0</v>
      </c>
      <c r="J16" s="44">
        <v>30.069099999999999</v>
      </c>
      <c r="K16" s="44">
        <v>259.28210000000001</v>
      </c>
      <c r="L16" s="44">
        <v>0</v>
      </c>
      <c r="M16" s="47">
        <f t="shared" si="2"/>
        <v>99.140647565453648</v>
      </c>
    </row>
    <row r="17" spans="1:13" s="25" customFormat="1" ht="79.5" customHeight="1" x14ac:dyDescent="0.25">
      <c r="A17" s="43">
        <v>7</v>
      </c>
      <c r="B17" s="87" t="s">
        <v>86</v>
      </c>
      <c r="C17" s="42">
        <f>SUM(D17:G17)</f>
        <v>2.6800000000000001E-2</v>
      </c>
      <c r="D17" s="44">
        <v>0</v>
      </c>
      <c r="E17" s="44">
        <v>0</v>
      </c>
      <c r="F17" s="44">
        <v>2.6800000000000001E-2</v>
      </c>
      <c r="G17" s="44">
        <v>0</v>
      </c>
      <c r="H17" s="42">
        <f>SUM(I17:L17)</f>
        <v>2.6800000000000001E-2</v>
      </c>
      <c r="I17" s="44">
        <v>0</v>
      </c>
      <c r="J17" s="44">
        <v>0</v>
      </c>
      <c r="K17" s="44">
        <v>2.6800000000000001E-2</v>
      </c>
      <c r="L17" s="44">
        <v>0</v>
      </c>
      <c r="M17" s="47">
        <f t="shared" si="2"/>
        <v>100</v>
      </c>
    </row>
    <row r="18" spans="1:13" s="13" customFormat="1" ht="48" customHeight="1" x14ac:dyDescent="0.25">
      <c r="A18" s="43">
        <v>8</v>
      </c>
      <c r="B18" s="87" t="s">
        <v>79</v>
      </c>
      <c r="C18" s="42">
        <f t="shared" ref="C18" si="5">SUM(D18:G18)</f>
        <v>19.9847</v>
      </c>
      <c r="D18" s="44">
        <v>0</v>
      </c>
      <c r="E18" s="44">
        <v>0</v>
      </c>
      <c r="F18" s="44">
        <v>19.9847</v>
      </c>
      <c r="G18" s="44">
        <v>0</v>
      </c>
      <c r="H18" s="42">
        <f t="shared" ref="H18" si="6">SUM(I18:L18)</f>
        <v>19.9847</v>
      </c>
      <c r="I18" s="44">
        <v>0</v>
      </c>
      <c r="J18" s="44">
        <v>0</v>
      </c>
      <c r="K18" s="44">
        <v>19.9847</v>
      </c>
      <c r="L18" s="44">
        <v>0</v>
      </c>
      <c r="M18" s="47">
        <f t="shared" si="2"/>
        <v>100</v>
      </c>
    </row>
    <row r="19" spans="1:13" s="13" customFormat="1" ht="94.5" customHeight="1" x14ac:dyDescent="0.25">
      <c r="A19" s="43">
        <v>9</v>
      </c>
      <c r="B19" s="87" t="s">
        <v>99</v>
      </c>
      <c r="C19" s="42">
        <f>SUM(D19:G19)</f>
        <v>955.92595000000006</v>
      </c>
      <c r="D19" s="45">
        <v>0</v>
      </c>
      <c r="E19" s="45">
        <v>0</v>
      </c>
      <c r="F19" s="45">
        <v>225.47595000000001</v>
      </c>
      <c r="G19" s="45">
        <v>730.45</v>
      </c>
      <c r="H19" s="42">
        <f>SUM(I19:L19)</f>
        <v>954.07940000000008</v>
      </c>
      <c r="I19" s="45">
        <v>0</v>
      </c>
      <c r="J19" s="45">
        <v>0</v>
      </c>
      <c r="K19" s="45">
        <v>223.6294</v>
      </c>
      <c r="L19" s="45">
        <v>730.45</v>
      </c>
      <c r="M19" s="47">
        <f t="shared" si="2"/>
        <v>99.806831271815568</v>
      </c>
    </row>
    <row r="20" spans="1:13" s="39" customFormat="1" ht="77.25" customHeight="1" x14ac:dyDescent="0.25">
      <c r="A20" s="43">
        <v>10</v>
      </c>
      <c r="B20" s="87" t="s">
        <v>100</v>
      </c>
      <c r="C20" s="42">
        <f t="shared" ref="C20:C21" si="7">SUM(D20:G20)</f>
        <v>227.96</v>
      </c>
      <c r="D20" s="45">
        <v>0</v>
      </c>
      <c r="E20" s="45">
        <v>0</v>
      </c>
      <c r="F20" s="45">
        <v>227.96</v>
      </c>
      <c r="G20" s="45">
        <v>0</v>
      </c>
      <c r="H20" s="42">
        <f t="shared" ref="H20:H21" si="8">SUM(I20:L20)</f>
        <v>227.9546</v>
      </c>
      <c r="I20" s="45">
        <v>0</v>
      </c>
      <c r="J20" s="45">
        <v>0</v>
      </c>
      <c r="K20" s="45">
        <v>227.9546</v>
      </c>
      <c r="L20" s="45">
        <v>0</v>
      </c>
      <c r="M20" s="47">
        <f t="shared" si="2"/>
        <v>99.997631163361987</v>
      </c>
    </row>
    <row r="21" spans="1:13" s="13" customFormat="1" ht="29.25" customHeight="1" x14ac:dyDescent="0.25">
      <c r="A21" s="43">
        <v>11</v>
      </c>
      <c r="B21" s="87" t="s">
        <v>101</v>
      </c>
      <c r="C21" s="42">
        <f t="shared" si="7"/>
        <v>0.28999999999999998</v>
      </c>
      <c r="D21" s="45">
        <v>0</v>
      </c>
      <c r="E21" s="45">
        <v>0</v>
      </c>
      <c r="F21" s="45">
        <v>0.28999999999999998</v>
      </c>
      <c r="G21" s="45">
        <v>0</v>
      </c>
      <c r="H21" s="42">
        <f t="shared" si="8"/>
        <v>0.28999999999999998</v>
      </c>
      <c r="I21" s="45">
        <v>0</v>
      </c>
      <c r="J21" s="45">
        <v>0</v>
      </c>
      <c r="K21" s="45">
        <v>0.28999999999999998</v>
      </c>
      <c r="L21" s="45">
        <v>0</v>
      </c>
      <c r="M21" s="47">
        <f t="shared" si="2"/>
        <v>100</v>
      </c>
    </row>
    <row r="22" spans="1:13" s="13" customFormat="1" ht="52.5" customHeight="1" x14ac:dyDescent="0.25">
      <c r="A22" s="43">
        <v>12</v>
      </c>
      <c r="B22" s="87" t="s">
        <v>26</v>
      </c>
      <c r="C22" s="42">
        <f>SUM(D22:G22)</f>
        <v>6619.4495999999999</v>
      </c>
      <c r="D22" s="44">
        <v>586.14369999999997</v>
      </c>
      <c r="E22" s="44">
        <v>4297.1251000000002</v>
      </c>
      <c r="F22" s="44">
        <v>1231.7981</v>
      </c>
      <c r="G22" s="44">
        <v>504.3827</v>
      </c>
      <c r="H22" s="42">
        <f>SUM(I22:L22)</f>
        <v>6470.4369000000006</v>
      </c>
      <c r="I22" s="44">
        <v>583.9633</v>
      </c>
      <c r="J22" s="44">
        <v>4294.6818000000003</v>
      </c>
      <c r="K22" s="44">
        <v>1231.4197999999999</v>
      </c>
      <c r="L22" s="44">
        <v>360.37200000000001</v>
      </c>
      <c r="M22" s="47">
        <f t="shared" si="2"/>
        <v>97.748865706296797</v>
      </c>
    </row>
    <row r="23" spans="1:13" s="13" customFormat="1" ht="67.5" customHeight="1" x14ac:dyDescent="0.25">
      <c r="A23" s="43">
        <v>13</v>
      </c>
      <c r="B23" s="87" t="s">
        <v>91</v>
      </c>
      <c r="C23" s="42">
        <f>SUM(D23:G23)</f>
        <v>121.1635</v>
      </c>
      <c r="D23" s="46">
        <v>110.90170000000001</v>
      </c>
      <c r="E23" s="46">
        <v>2.2633000000000001</v>
      </c>
      <c r="F23" s="46">
        <v>7.9984999999999999</v>
      </c>
      <c r="G23" s="46">
        <v>0</v>
      </c>
      <c r="H23" s="42">
        <f>SUM(I23:L23)</f>
        <v>118.6477</v>
      </c>
      <c r="I23" s="46">
        <v>110.90170000000001</v>
      </c>
      <c r="J23" s="46">
        <v>2.2633000000000001</v>
      </c>
      <c r="K23" s="46">
        <v>5.4827000000000004</v>
      </c>
      <c r="L23" s="46">
        <v>0</v>
      </c>
      <c r="M23" s="47">
        <f t="shared" si="2"/>
        <v>97.923632116932907</v>
      </c>
    </row>
    <row r="24" spans="1:13" s="25" customFormat="1" ht="62.25" customHeight="1" x14ac:dyDescent="0.25">
      <c r="A24" s="43">
        <v>14</v>
      </c>
      <c r="B24" s="87" t="s">
        <v>82</v>
      </c>
      <c r="C24" s="42">
        <f>SUM(D24:G24)</f>
        <v>0.16600000000000001</v>
      </c>
      <c r="D24" s="45">
        <v>0</v>
      </c>
      <c r="E24" s="45">
        <v>0</v>
      </c>
      <c r="F24" s="45">
        <v>0.16600000000000001</v>
      </c>
      <c r="G24" s="45">
        <v>0</v>
      </c>
      <c r="H24" s="42">
        <f t="shared" ref="H24:H27" si="9">SUM(I24:L24)</f>
        <v>0.16600000000000001</v>
      </c>
      <c r="I24" s="45">
        <v>0</v>
      </c>
      <c r="J24" s="45">
        <v>0</v>
      </c>
      <c r="K24" s="45">
        <v>0.16600000000000001</v>
      </c>
      <c r="L24" s="45">
        <v>0</v>
      </c>
      <c r="M24" s="47">
        <f t="shared" si="2"/>
        <v>100</v>
      </c>
    </row>
    <row r="25" spans="1:13" s="3" customFormat="1" ht="51" customHeight="1" x14ac:dyDescent="0.25">
      <c r="A25" s="43">
        <v>15</v>
      </c>
      <c r="B25" s="87" t="s">
        <v>48</v>
      </c>
      <c r="C25" s="42">
        <f>SUM(D25:G25)</f>
        <v>4.9200000000000001E-2</v>
      </c>
      <c r="D25" s="44">
        <v>0</v>
      </c>
      <c r="E25" s="44">
        <v>0</v>
      </c>
      <c r="F25" s="44">
        <v>4.9200000000000001E-2</v>
      </c>
      <c r="G25" s="44">
        <v>0</v>
      </c>
      <c r="H25" s="42">
        <f>SUM(I25:L25)</f>
        <v>4.9200000000000001E-2</v>
      </c>
      <c r="I25" s="44">
        <v>0</v>
      </c>
      <c r="J25" s="44">
        <v>0</v>
      </c>
      <c r="K25" s="44">
        <v>4.9200000000000001E-2</v>
      </c>
      <c r="L25" s="44">
        <v>0</v>
      </c>
      <c r="M25" s="47">
        <f t="shared" si="2"/>
        <v>100</v>
      </c>
    </row>
    <row r="26" spans="1:13" s="25" customFormat="1" ht="49.5" customHeight="1" x14ac:dyDescent="0.25">
      <c r="A26" s="43">
        <v>16</v>
      </c>
      <c r="B26" s="87" t="s">
        <v>80</v>
      </c>
      <c r="C26" s="42">
        <f>SUM(D26:G26)</f>
        <v>339.91079999999999</v>
      </c>
      <c r="D26" s="45">
        <v>1.0446</v>
      </c>
      <c r="E26" s="45">
        <v>57.9968</v>
      </c>
      <c r="F26" s="45">
        <v>244.65809999999999</v>
      </c>
      <c r="G26" s="45">
        <v>36.211300000000001</v>
      </c>
      <c r="H26" s="42">
        <f>SUM(I26:L26)</f>
        <v>337.68470000000002</v>
      </c>
      <c r="I26" s="45">
        <v>1.0446</v>
      </c>
      <c r="J26" s="45">
        <v>57.9968</v>
      </c>
      <c r="K26" s="45">
        <v>244.65809999999999</v>
      </c>
      <c r="L26" s="45">
        <v>33.985199999999999</v>
      </c>
      <c r="M26" s="47">
        <f t="shared" si="2"/>
        <v>99.345092889075616</v>
      </c>
    </row>
    <row r="27" spans="1:13" s="13" customFormat="1" ht="61.5" customHeight="1" x14ac:dyDescent="0.25">
      <c r="A27" s="43">
        <v>17</v>
      </c>
      <c r="B27" s="87" t="s">
        <v>45</v>
      </c>
      <c r="C27" s="42">
        <f t="shared" si="1"/>
        <v>62.652999999999999</v>
      </c>
      <c r="D27" s="45">
        <v>0</v>
      </c>
      <c r="E27" s="45">
        <v>0</v>
      </c>
      <c r="F27" s="45">
        <v>62.652999999999999</v>
      </c>
      <c r="G27" s="45">
        <v>0</v>
      </c>
      <c r="H27" s="42">
        <f t="shared" si="9"/>
        <v>61.143999999999998</v>
      </c>
      <c r="I27" s="45">
        <v>0</v>
      </c>
      <c r="J27" s="45">
        <v>0</v>
      </c>
      <c r="K27" s="45">
        <v>61.143999999999998</v>
      </c>
      <c r="L27" s="45">
        <v>0</v>
      </c>
      <c r="M27" s="47">
        <f t="shared" si="2"/>
        <v>97.59149601774854</v>
      </c>
    </row>
    <row r="28" spans="1:13" s="25" customFormat="1" ht="59.25" customHeight="1" x14ac:dyDescent="0.25">
      <c r="A28" s="43">
        <v>18</v>
      </c>
      <c r="B28" s="87" t="s">
        <v>65</v>
      </c>
      <c r="C28" s="42">
        <f>SUM(D28:G28)</f>
        <v>10.502560000000001</v>
      </c>
      <c r="D28" s="45">
        <v>0</v>
      </c>
      <c r="E28" s="45">
        <v>0</v>
      </c>
      <c r="F28" s="45">
        <v>10.502560000000001</v>
      </c>
      <c r="G28" s="45">
        <v>0</v>
      </c>
      <c r="H28" s="42">
        <f>SUM(I28:L28)</f>
        <v>10.502599999999999</v>
      </c>
      <c r="I28" s="45">
        <v>0</v>
      </c>
      <c r="J28" s="45">
        <v>0</v>
      </c>
      <c r="K28" s="45">
        <v>10.502599999999999</v>
      </c>
      <c r="L28" s="45">
        <v>0</v>
      </c>
      <c r="M28" s="47">
        <f t="shared" si="2"/>
        <v>100.00038085952376</v>
      </c>
    </row>
    <row r="29" spans="1:13" s="25" customFormat="1" ht="60.75" customHeight="1" x14ac:dyDescent="0.25">
      <c r="A29" s="43">
        <v>19</v>
      </c>
      <c r="B29" s="87" t="s">
        <v>102</v>
      </c>
      <c r="C29" s="42">
        <f t="shared" ref="C29" si="10">SUM(D29:G29)</f>
        <v>1010.3584000000001</v>
      </c>
      <c r="D29" s="45">
        <v>154.35400000000001</v>
      </c>
      <c r="E29" s="45">
        <v>774.46249999999998</v>
      </c>
      <c r="F29" s="45">
        <v>81.541899999999998</v>
      </c>
      <c r="G29" s="45">
        <v>0</v>
      </c>
      <c r="H29" s="42">
        <f t="shared" ref="H29" si="11">SUM(I29:L29)</f>
        <v>524.65679999999998</v>
      </c>
      <c r="I29" s="45">
        <v>154.35400000000001</v>
      </c>
      <c r="J29" s="45">
        <v>303.33170000000001</v>
      </c>
      <c r="K29" s="45">
        <v>66.971100000000007</v>
      </c>
      <c r="L29" s="45">
        <v>0</v>
      </c>
      <c r="M29" s="47">
        <f t="shared" si="2"/>
        <v>51.927791167965744</v>
      </c>
    </row>
    <row r="30" spans="1:13" s="13" customFormat="1" ht="77.25" customHeight="1" x14ac:dyDescent="0.25">
      <c r="A30" s="43">
        <v>20</v>
      </c>
      <c r="B30" s="87" t="s">
        <v>47</v>
      </c>
      <c r="C30" s="42">
        <f t="shared" ref="C30" si="12">SUM(D30:G30)</f>
        <v>0</v>
      </c>
      <c r="D30" s="45">
        <v>0</v>
      </c>
      <c r="E30" s="45">
        <v>0</v>
      </c>
      <c r="F30" s="45">
        <v>0</v>
      </c>
      <c r="G30" s="45">
        <v>0</v>
      </c>
      <c r="H30" s="42">
        <f t="shared" ref="H30" si="13">SUM(I30:L30)</f>
        <v>0</v>
      </c>
      <c r="I30" s="45">
        <v>0</v>
      </c>
      <c r="J30" s="45">
        <v>0</v>
      </c>
      <c r="K30" s="45">
        <v>0</v>
      </c>
      <c r="L30" s="45">
        <v>0</v>
      </c>
      <c r="M30" s="47">
        <v>0</v>
      </c>
    </row>
    <row r="31" spans="1:13" s="13" customFormat="1" ht="69" customHeight="1" x14ac:dyDescent="0.25">
      <c r="A31" s="43">
        <v>21</v>
      </c>
      <c r="B31" s="87" t="s">
        <v>51</v>
      </c>
      <c r="C31" s="42">
        <f t="shared" ref="C31" si="14">SUM(D31:G31)</f>
        <v>1.5</v>
      </c>
      <c r="D31" s="45">
        <v>0</v>
      </c>
      <c r="E31" s="45">
        <v>0</v>
      </c>
      <c r="F31" s="45">
        <v>1.5</v>
      </c>
      <c r="G31" s="45">
        <v>0</v>
      </c>
      <c r="H31" s="42">
        <f>SUM(I31:L31)</f>
        <v>1.5</v>
      </c>
      <c r="I31" s="45">
        <v>0</v>
      </c>
      <c r="J31" s="45">
        <v>0</v>
      </c>
      <c r="K31" s="45">
        <v>1.5</v>
      </c>
      <c r="L31" s="45">
        <v>0</v>
      </c>
      <c r="M31" s="47">
        <f t="shared" si="2"/>
        <v>100</v>
      </c>
    </row>
    <row r="32" spans="1:13" s="3" customFormat="1" ht="63" x14ac:dyDescent="0.25">
      <c r="A32" s="43">
        <v>22</v>
      </c>
      <c r="B32" s="87" t="s">
        <v>74</v>
      </c>
      <c r="C32" s="42">
        <f t="shared" ref="C32:C34" si="15">SUM(D32:G32)</f>
        <v>4.3686999999999996</v>
      </c>
      <c r="D32" s="45">
        <v>0</v>
      </c>
      <c r="E32" s="45">
        <v>0</v>
      </c>
      <c r="F32" s="45">
        <v>4.3686999999999996</v>
      </c>
      <c r="G32" s="45">
        <v>0</v>
      </c>
      <c r="H32" s="42">
        <f t="shared" ref="H32:H34" si="16">SUM(I32:L32)</f>
        <v>4.3686999999999996</v>
      </c>
      <c r="I32" s="45">
        <v>0</v>
      </c>
      <c r="J32" s="45">
        <v>0</v>
      </c>
      <c r="K32" s="45">
        <v>4.3686999999999996</v>
      </c>
      <c r="L32" s="45">
        <v>0</v>
      </c>
      <c r="M32" s="47">
        <f t="shared" si="2"/>
        <v>100</v>
      </c>
    </row>
    <row r="33" spans="1:13" s="3" customFormat="1" ht="63" x14ac:dyDescent="0.25">
      <c r="A33" s="43">
        <v>23</v>
      </c>
      <c r="B33" s="88" t="s">
        <v>95</v>
      </c>
      <c r="C33" s="42">
        <f t="shared" si="15"/>
        <v>0.01</v>
      </c>
      <c r="D33" s="45">
        <v>0</v>
      </c>
      <c r="E33" s="45">
        <v>0</v>
      </c>
      <c r="F33" s="45">
        <v>0.01</v>
      </c>
      <c r="G33" s="45">
        <v>0</v>
      </c>
      <c r="H33" s="42">
        <f t="shared" si="16"/>
        <v>0.01</v>
      </c>
      <c r="I33" s="45">
        <v>0</v>
      </c>
      <c r="J33" s="45">
        <v>0</v>
      </c>
      <c r="K33" s="45">
        <v>0.01</v>
      </c>
      <c r="L33" s="45">
        <v>0</v>
      </c>
      <c r="M33" s="47">
        <f t="shared" ref="M33" si="17">H33/C33*100</f>
        <v>100</v>
      </c>
    </row>
    <row r="34" spans="1:13" s="3" customFormat="1" ht="15.75" x14ac:dyDescent="0.25">
      <c r="A34" s="43">
        <v>24</v>
      </c>
      <c r="B34" s="87" t="s">
        <v>75</v>
      </c>
      <c r="C34" s="42">
        <f t="shared" si="15"/>
        <v>0</v>
      </c>
      <c r="D34" s="45">
        <v>0</v>
      </c>
      <c r="E34" s="45">
        <v>0</v>
      </c>
      <c r="F34" s="45">
        <v>0</v>
      </c>
      <c r="G34" s="45">
        <v>0</v>
      </c>
      <c r="H34" s="42">
        <f t="shared" si="16"/>
        <v>0</v>
      </c>
      <c r="I34" s="45">
        <v>0</v>
      </c>
      <c r="J34" s="45">
        <v>0</v>
      </c>
      <c r="K34" s="45">
        <v>0</v>
      </c>
      <c r="L34" s="45">
        <v>0</v>
      </c>
      <c r="M34" s="47">
        <v>0</v>
      </c>
    </row>
    <row r="35" spans="1:13" s="3" customFormat="1" x14ac:dyDescent="0.25">
      <c r="A35" s="11"/>
      <c r="B35" s="9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3" customFormat="1" x14ac:dyDescent="0.25">
      <c r="A36" s="11"/>
      <c r="B36" s="9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3" customFormat="1" x14ac:dyDescent="0.25">
      <c r="A37" s="11"/>
      <c r="B37" s="9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3" customFormat="1" x14ac:dyDescent="0.25">
      <c r="A38" s="11"/>
      <c r="B38" s="9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s="3" customFormat="1" x14ac:dyDescent="0.25">
      <c r="A39" s="11"/>
      <c r="B39" s="9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s="3" customFormat="1" x14ac:dyDescent="0.25">
      <c r="B40" s="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s="3" customFormat="1" x14ac:dyDescent="0.25">
      <c r="B41" s="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8" spans="1:13" x14ac:dyDescent="0.25">
      <c r="A48" s="31" t="s">
        <v>103</v>
      </c>
      <c r="B48" s="93"/>
    </row>
    <row r="49" spans="1:2" x14ac:dyDescent="0.25">
      <c r="A49" s="31" t="s">
        <v>29</v>
      </c>
      <c r="B49" s="93"/>
    </row>
    <row r="50" spans="1:2" ht="12.75" customHeight="1" x14ac:dyDescent="0.25"/>
  </sheetData>
  <mergeCells count="13">
    <mergeCell ref="B2:K2"/>
    <mergeCell ref="B3:L3"/>
    <mergeCell ref="B1:K1"/>
    <mergeCell ref="M4:M7"/>
    <mergeCell ref="A4:A7"/>
    <mergeCell ref="B4:B7"/>
    <mergeCell ref="C4:L4"/>
    <mergeCell ref="I6:L6"/>
    <mergeCell ref="C5:G5"/>
    <mergeCell ref="H5:L5"/>
    <mergeCell ref="C6:C7"/>
    <mergeCell ref="D6:G6"/>
    <mergeCell ref="H6:H7"/>
  </mergeCells>
  <pageMargins left="0.25" right="0.25" top="0.75" bottom="0.75" header="0.3" footer="0.3"/>
  <pageSetup paperSize="9" scale="82" fitToHeight="0" orientation="landscape" r:id="rId1"/>
  <rowBreaks count="2" manualBreakCount="2">
    <brk id="16" max="12" man="1"/>
    <brk id="2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D49"/>
  <sheetViews>
    <sheetView topLeftCell="A25" workbookViewId="0">
      <selection activeCell="B31" sqref="B31"/>
    </sheetView>
  </sheetViews>
  <sheetFormatPr defaultRowHeight="15" x14ac:dyDescent="0.25"/>
  <cols>
    <col min="1" max="1" width="9.140625" customWidth="1"/>
    <col min="2" max="2" width="46.28515625" customWidth="1"/>
    <col min="3" max="3" width="13.85546875" customWidth="1"/>
    <col min="4" max="8" width="9.140625" customWidth="1"/>
    <col min="10" max="10" width="35.28515625" customWidth="1"/>
    <col min="16" max="16" width="10.7109375" customWidth="1"/>
  </cols>
  <sheetData>
    <row r="10" spans="1:4" x14ac:dyDescent="0.25">
      <c r="B10" s="7" t="s">
        <v>54</v>
      </c>
      <c r="C10" s="73">
        <f>SUM(C11:C34)</f>
        <v>11294.529460000002</v>
      </c>
    </row>
    <row r="11" spans="1:4" ht="68.25" customHeight="1" x14ac:dyDescent="0.25">
      <c r="A11" s="43">
        <v>11</v>
      </c>
      <c r="B11" s="80" t="s">
        <v>26</v>
      </c>
      <c r="C11" s="10">
        <v>6619.4495999999999</v>
      </c>
      <c r="D11" s="32">
        <f t="shared" ref="D11:D34" si="0">C11/$C$10</f>
        <v>0.5860757301526397</v>
      </c>
    </row>
    <row r="12" spans="1:4" ht="60.75" customHeight="1" x14ac:dyDescent="0.25">
      <c r="A12" s="43">
        <v>6</v>
      </c>
      <c r="B12" s="80" t="s">
        <v>66</v>
      </c>
      <c r="C12" s="10">
        <v>1010.3584</v>
      </c>
      <c r="D12" s="32">
        <f t="shared" si="0"/>
        <v>8.9455554884178404E-2</v>
      </c>
    </row>
    <row r="13" spans="1:4" ht="45.75" customHeight="1" x14ac:dyDescent="0.25">
      <c r="A13" s="43">
        <v>1</v>
      </c>
      <c r="B13" s="80" t="s">
        <v>59</v>
      </c>
      <c r="C13" s="10">
        <v>989.6</v>
      </c>
      <c r="D13" s="32">
        <f t="shared" si="0"/>
        <v>8.7617638566060266E-2</v>
      </c>
    </row>
    <row r="14" spans="1:4" ht="67.5" customHeight="1" x14ac:dyDescent="0.25">
      <c r="A14" s="43">
        <v>2</v>
      </c>
      <c r="B14" s="80" t="s">
        <v>27</v>
      </c>
      <c r="C14" s="10">
        <v>955.9</v>
      </c>
      <c r="D14" s="32">
        <f t="shared" si="0"/>
        <v>8.4633893194520013E-2</v>
      </c>
    </row>
    <row r="15" spans="1:4" ht="63" customHeight="1" x14ac:dyDescent="0.25">
      <c r="A15" s="43">
        <v>12</v>
      </c>
      <c r="B15" s="80" t="s">
        <v>60</v>
      </c>
      <c r="C15" s="10">
        <v>411.976</v>
      </c>
      <c r="D15" s="32">
        <f t="shared" si="0"/>
        <v>3.6475711667230439E-2</v>
      </c>
    </row>
    <row r="16" spans="1:4" ht="79.5" customHeight="1" x14ac:dyDescent="0.25">
      <c r="A16" s="43">
        <v>17</v>
      </c>
      <c r="B16" s="80" t="s">
        <v>70</v>
      </c>
      <c r="C16" s="10">
        <v>337.68400000000003</v>
      </c>
      <c r="D16" s="32">
        <f t="shared" si="0"/>
        <v>2.9898014007216551E-2</v>
      </c>
    </row>
    <row r="17" spans="1:4" ht="68.25" customHeight="1" x14ac:dyDescent="0.25">
      <c r="A17" s="43">
        <v>18</v>
      </c>
      <c r="B17" s="80" t="s">
        <v>71</v>
      </c>
      <c r="C17" s="10">
        <v>291.89999999999998</v>
      </c>
      <c r="D17" s="32">
        <f t="shared" si="0"/>
        <v>2.5844370146961389E-2</v>
      </c>
    </row>
    <row r="18" spans="1:4" ht="63" customHeight="1" x14ac:dyDescent="0.25">
      <c r="A18" s="43">
        <v>14</v>
      </c>
      <c r="B18" s="80" t="s">
        <v>67</v>
      </c>
      <c r="C18" s="10">
        <v>227.96</v>
      </c>
      <c r="D18" s="32">
        <f t="shared" si="0"/>
        <v>2.0183222400484136E-2</v>
      </c>
    </row>
    <row r="19" spans="1:4" ht="65.25" customHeight="1" x14ac:dyDescent="0.25">
      <c r="A19" s="43">
        <v>13</v>
      </c>
      <c r="B19" s="80" t="s">
        <v>68</v>
      </c>
      <c r="C19" s="10">
        <v>212.67490000000001</v>
      </c>
      <c r="D19" s="32">
        <f t="shared" si="0"/>
        <v>1.8829903516848233E-2</v>
      </c>
    </row>
    <row r="20" spans="1:4" ht="80.25" customHeight="1" x14ac:dyDescent="0.25">
      <c r="A20" s="43">
        <v>15</v>
      </c>
      <c r="B20" s="80" t="s">
        <v>23</v>
      </c>
      <c r="C20" s="10">
        <v>121.1635</v>
      </c>
      <c r="D20" s="32">
        <f t="shared" si="0"/>
        <v>1.0727627071947092E-2</v>
      </c>
    </row>
    <row r="21" spans="1:4" ht="48.75" customHeight="1" x14ac:dyDescent="0.25">
      <c r="A21" s="43">
        <v>19</v>
      </c>
      <c r="B21" s="80" t="s">
        <v>69</v>
      </c>
      <c r="C21" s="10">
        <v>62.652999999999999</v>
      </c>
      <c r="D21" s="32">
        <f t="shared" si="0"/>
        <v>5.54719877635345E-3</v>
      </c>
    </row>
    <row r="22" spans="1:4" ht="62.25" customHeight="1" x14ac:dyDescent="0.25">
      <c r="A22" s="43">
        <v>16</v>
      </c>
      <c r="B22" s="80" t="s">
        <v>81</v>
      </c>
      <c r="C22" s="10">
        <v>19.9847</v>
      </c>
      <c r="D22" s="32">
        <f t="shared" si="0"/>
        <v>1.7694141283863629E-3</v>
      </c>
    </row>
    <row r="23" spans="1:4" ht="60.75" customHeight="1" x14ac:dyDescent="0.25">
      <c r="A23" s="43">
        <v>3</v>
      </c>
      <c r="B23" s="80" t="s">
        <v>28</v>
      </c>
      <c r="C23" s="10">
        <v>16.350000000000001</v>
      </c>
      <c r="D23" s="32">
        <f t="shared" si="0"/>
        <v>1.4476034666078066E-3</v>
      </c>
    </row>
    <row r="24" spans="1:4" ht="66.75" customHeight="1" x14ac:dyDescent="0.25">
      <c r="A24" s="43">
        <v>9</v>
      </c>
      <c r="B24" s="80" t="s">
        <v>65</v>
      </c>
      <c r="C24" s="10">
        <v>10.502560000000001</v>
      </c>
      <c r="D24" s="32">
        <f t="shared" si="0"/>
        <v>9.298802608107943E-4</v>
      </c>
    </row>
    <row r="25" spans="1:4" ht="60.75" customHeight="1" x14ac:dyDescent="0.25">
      <c r="A25" s="43">
        <v>10</v>
      </c>
      <c r="B25" s="83" t="s">
        <v>74</v>
      </c>
      <c r="C25" s="10">
        <v>4.37</v>
      </c>
      <c r="D25" s="32">
        <f t="shared" si="0"/>
        <v>3.8691297547866144E-4</v>
      </c>
    </row>
    <row r="26" spans="1:4" ht="65.25" customHeight="1" x14ac:dyDescent="0.25">
      <c r="A26" s="43">
        <v>22</v>
      </c>
      <c r="B26" s="83" t="s">
        <v>72</v>
      </c>
      <c r="C26" s="10">
        <v>1.5</v>
      </c>
      <c r="D26" s="32">
        <f t="shared" si="0"/>
        <v>1.3280765748695472E-4</v>
      </c>
    </row>
    <row r="27" spans="1:4" ht="65.25" customHeight="1" x14ac:dyDescent="0.25">
      <c r="A27" s="43">
        <v>20</v>
      </c>
      <c r="B27" s="80" t="s">
        <v>62</v>
      </c>
      <c r="C27" s="10">
        <v>0.28999999999999998</v>
      </c>
      <c r="D27" s="32">
        <f t="shared" si="0"/>
        <v>2.5676147114144579E-5</v>
      </c>
    </row>
    <row r="28" spans="1:4" ht="73.5" customHeight="1" x14ac:dyDescent="0.25">
      <c r="A28" s="43">
        <v>8</v>
      </c>
      <c r="B28" s="80" t="s">
        <v>76</v>
      </c>
      <c r="C28" s="10">
        <v>0.16600000000000001</v>
      </c>
      <c r="D28" s="32">
        <f t="shared" si="0"/>
        <v>1.4697380761889657E-5</v>
      </c>
    </row>
    <row r="29" spans="1:4" ht="67.5" customHeight="1" x14ac:dyDescent="0.25">
      <c r="A29" s="43">
        <v>7</v>
      </c>
      <c r="B29" s="80" t="s">
        <v>86</v>
      </c>
      <c r="C29" s="10">
        <v>2.6800000000000001E-2</v>
      </c>
      <c r="D29" s="32">
        <f t="shared" si="0"/>
        <v>2.3728301471002579E-6</v>
      </c>
    </row>
    <row r="30" spans="1:4" ht="83.25" customHeight="1" x14ac:dyDescent="0.25">
      <c r="A30" s="43">
        <v>5</v>
      </c>
      <c r="B30" s="80" t="s">
        <v>61</v>
      </c>
      <c r="C30" s="10">
        <v>0.01</v>
      </c>
      <c r="D30" s="32">
        <f t="shared" si="0"/>
        <v>8.8538438324636495E-7</v>
      </c>
    </row>
    <row r="31" spans="1:4" ht="69.75" customHeight="1" x14ac:dyDescent="0.25">
      <c r="A31" s="43">
        <v>4</v>
      </c>
      <c r="B31" s="83" t="s">
        <v>95</v>
      </c>
      <c r="C31" s="10">
        <v>0.01</v>
      </c>
      <c r="D31" s="32">
        <f t="shared" si="0"/>
        <v>8.8538438324636495E-7</v>
      </c>
    </row>
    <row r="32" spans="1:4" x14ac:dyDescent="0.25">
      <c r="A32" s="43">
        <v>23</v>
      </c>
      <c r="B32" s="85" t="s">
        <v>75</v>
      </c>
      <c r="C32" s="10">
        <v>0</v>
      </c>
      <c r="D32" s="32">
        <f t="shared" si="0"/>
        <v>0</v>
      </c>
    </row>
    <row r="33" spans="1:4" ht="60" x14ac:dyDescent="0.25">
      <c r="A33" s="43">
        <v>21</v>
      </c>
      <c r="B33" s="83" t="s">
        <v>73</v>
      </c>
      <c r="C33" s="68">
        <v>0</v>
      </c>
      <c r="D33" s="32">
        <f t="shared" si="0"/>
        <v>0</v>
      </c>
    </row>
    <row r="34" spans="1:4" ht="16.5" thickBot="1" x14ac:dyDescent="0.3">
      <c r="A34" s="43">
        <v>24</v>
      </c>
      <c r="B34" s="94" t="s">
        <v>63</v>
      </c>
      <c r="C34" s="10">
        <v>0</v>
      </c>
      <c r="D34" s="32">
        <f t="shared" si="0"/>
        <v>0</v>
      </c>
    </row>
    <row r="49" spans="3:3" x14ac:dyDescent="0.25">
      <c r="C49" s="9"/>
    </row>
  </sheetData>
  <sortState xmlns:xlrd2="http://schemas.microsoft.com/office/spreadsheetml/2017/richdata2" ref="B11:D34">
    <sortCondition descending="1" ref="D11:D34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S137"/>
  <sheetViews>
    <sheetView topLeftCell="B16" workbookViewId="0">
      <selection activeCell="G18" sqref="G18"/>
    </sheetView>
  </sheetViews>
  <sheetFormatPr defaultRowHeight="15" x14ac:dyDescent="0.25"/>
  <cols>
    <col min="1" max="1" width="9.140625" customWidth="1"/>
    <col min="2" max="2" width="16.28515625" customWidth="1"/>
    <col min="3" max="3" width="16.42578125" customWidth="1"/>
    <col min="4" max="6" width="9.140625" customWidth="1"/>
    <col min="7" max="7" width="37" customWidth="1"/>
    <col min="8" max="8" width="9.140625" hidden="1" customWidth="1"/>
    <col min="9" max="9" width="0" hidden="1" customWidth="1"/>
    <col min="10" max="10" width="35.28515625" hidden="1" customWidth="1"/>
    <col min="11" max="15" width="0" hidden="1" customWidth="1"/>
    <col min="16" max="16" width="10.7109375" hidden="1" customWidth="1"/>
    <col min="17" max="17" width="0" hidden="1" customWidth="1"/>
    <col min="18" max="18" width="11.7109375" style="72" bestFit="1" customWidth="1"/>
  </cols>
  <sheetData>
    <row r="4" spans="6:18" ht="15.75" x14ac:dyDescent="0.25">
      <c r="F4" s="99"/>
      <c r="G4" s="105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8"/>
    </row>
    <row r="5" spans="6:18" ht="15.75" x14ac:dyDescent="0.25">
      <c r="F5" s="99"/>
      <c r="G5" s="106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9"/>
    </row>
    <row r="6" spans="6:18" x14ac:dyDescent="0.25">
      <c r="F6" s="99"/>
      <c r="G6" s="106"/>
      <c r="H6" s="99"/>
      <c r="I6" s="102"/>
      <c r="J6" s="102"/>
      <c r="K6" s="102"/>
      <c r="L6" s="102"/>
      <c r="M6" s="99"/>
      <c r="N6" s="102"/>
      <c r="O6" s="102"/>
      <c r="P6" s="102"/>
      <c r="Q6" s="102"/>
      <c r="R6" s="109"/>
    </row>
    <row r="7" spans="6:18" x14ac:dyDescent="0.25">
      <c r="F7" s="99"/>
      <c r="G7" s="107"/>
      <c r="H7" s="99"/>
      <c r="I7" s="2"/>
      <c r="J7" s="2"/>
      <c r="K7" s="2"/>
      <c r="L7" s="2"/>
      <c r="M7" s="99"/>
      <c r="N7" s="2"/>
      <c r="O7" s="2"/>
      <c r="P7" s="2"/>
      <c r="Q7" s="2"/>
      <c r="R7" s="110"/>
    </row>
    <row r="8" spans="6:18" x14ac:dyDescent="0.25">
      <c r="F8" s="24"/>
      <c r="G8" s="26"/>
      <c r="H8" s="24"/>
      <c r="I8" s="27"/>
      <c r="J8" s="27"/>
      <c r="K8" s="27"/>
      <c r="L8" s="27"/>
      <c r="M8" s="24"/>
      <c r="N8" s="27"/>
      <c r="O8" s="27"/>
      <c r="P8" s="27"/>
      <c r="Q8" s="27"/>
      <c r="R8" s="70"/>
    </row>
    <row r="9" spans="6:18" ht="15.75" x14ac:dyDescent="0.25">
      <c r="F9" s="2"/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71"/>
    </row>
    <row r="10" spans="6:18" x14ac:dyDescent="0.25">
      <c r="F10" s="2"/>
      <c r="G10" s="23" t="s">
        <v>7</v>
      </c>
      <c r="H10" s="24" t="s">
        <v>54</v>
      </c>
      <c r="I10" s="2" t="s">
        <v>0</v>
      </c>
      <c r="J10" s="2" t="s">
        <v>3</v>
      </c>
      <c r="K10" s="2" t="s">
        <v>4</v>
      </c>
      <c r="L10" s="2" t="s">
        <v>5</v>
      </c>
      <c r="M10" s="24" t="s">
        <v>54</v>
      </c>
      <c r="N10" s="2" t="s">
        <v>0</v>
      </c>
      <c r="O10" s="2" t="s">
        <v>3</v>
      </c>
      <c r="P10" s="2" t="s">
        <v>4</v>
      </c>
      <c r="Q10" s="2" t="s">
        <v>5</v>
      </c>
      <c r="R10" s="71" t="s">
        <v>55</v>
      </c>
    </row>
    <row r="11" spans="6:18" ht="78.75" x14ac:dyDescent="0.25">
      <c r="F11" s="43">
        <v>1</v>
      </c>
      <c r="G11" s="80" t="s">
        <v>60</v>
      </c>
      <c r="H11" s="33">
        <f t="shared" ref="H11:H16" si="0">SUM(I11:L11)</f>
        <v>1259.5</v>
      </c>
      <c r="I11" s="33">
        <v>0</v>
      </c>
      <c r="J11" s="33">
        <v>309.69</v>
      </c>
      <c r="K11" s="33">
        <v>9.58</v>
      </c>
      <c r="L11" s="33">
        <v>940.23</v>
      </c>
      <c r="M11" s="33">
        <f t="shared" ref="M11:M16" si="1">SUM(N11:Q11)</f>
        <v>1259.5</v>
      </c>
      <c r="N11" s="33">
        <v>0</v>
      </c>
      <c r="O11" s="33">
        <v>309.69</v>
      </c>
      <c r="P11" s="33">
        <v>9.58</v>
      </c>
      <c r="Q11" s="33">
        <v>940.23</v>
      </c>
      <c r="R11" s="69">
        <v>1</v>
      </c>
    </row>
    <row r="12" spans="6:18" ht="78.75" x14ac:dyDescent="0.25">
      <c r="F12" s="43">
        <v>2</v>
      </c>
      <c r="G12" s="80" t="s">
        <v>61</v>
      </c>
      <c r="H12" s="33">
        <f t="shared" si="0"/>
        <v>123.39</v>
      </c>
      <c r="I12" s="38">
        <v>66.25</v>
      </c>
      <c r="J12" s="38">
        <v>52.08</v>
      </c>
      <c r="K12" s="38">
        <v>5.0599999999999996</v>
      </c>
      <c r="L12" s="38">
        <v>0</v>
      </c>
      <c r="M12" s="33">
        <f t="shared" si="1"/>
        <v>123.39</v>
      </c>
      <c r="N12" s="38">
        <v>66.25</v>
      </c>
      <c r="O12" s="38">
        <v>52.08</v>
      </c>
      <c r="P12" s="38">
        <v>5.0599999999999996</v>
      </c>
      <c r="Q12" s="38">
        <v>0</v>
      </c>
      <c r="R12" s="69">
        <v>1</v>
      </c>
    </row>
    <row r="13" spans="6:18" ht="78.75" x14ac:dyDescent="0.25">
      <c r="F13" s="43">
        <v>3</v>
      </c>
      <c r="G13" s="80" t="s">
        <v>76</v>
      </c>
      <c r="H13" s="33">
        <f t="shared" si="0"/>
        <v>0.17599999999999999</v>
      </c>
      <c r="I13" s="37">
        <v>0</v>
      </c>
      <c r="J13" s="37">
        <v>0</v>
      </c>
      <c r="K13" s="37">
        <v>0.17599999999999999</v>
      </c>
      <c r="L13" s="37">
        <v>0</v>
      </c>
      <c r="M13" s="33">
        <f t="shared" si="1"/>
        <v>0.17599999999999999</v>
      </c>
      <c r="N13" s="37">
        <v>0</v>
      </c>
      <c r="O13" s="37">
        <v>0</v>
      </c>
      <c r="P13" s="37">
        <v>0.17599999999999999</v>
      </c>
      <c r="Q13" s="37">
        <v>0</v>
      </c>
      <c r="R13" s="69">
        <v>1</v>
      </c>
    </row>
    <row r="14" spans="6:18" ht="63" x14ac:dyDescent="0.25">
      <c r="F14" s="43">
        <v>4</v>
      </c>
      <c r="G14" s="80" t="s">
        <v>89</v>
      </c>
      <c r="H14" s="33">
        <f t="shared" si="0"/>
        <v>675.2</v>
      </c>
      <c r="I14" s="37">
        <v>0</v>
      </c>
      <c r="J14" s="37">
        <v>0</v>
      </c>
      <c r="K14" s="37">
        <v>158.13</v>
      </c>
      <c r="L14" s="37">
        <v>517.07000000000005</v>
      </c>
      <c r="M14" s="33">
        <f t="shared" si="1"/>
        <v>675.08</v>
      </c>
      <c r="N14" s="37">
        <v>0</v>
      </c>
      <c r="O14" s="37">
        <v>0</v>
      </c>
      <c r="P14" s="37">
        <v>158.01</v>
      </c>
      <c r="Q14" s="37">
        <v>517.07000000000005</v>
      </c>
      <c r="R14" s="69">
        <v>1</v>
      </c>
    </row>
    <row r="15" spans="6:18" ht="47.25" x14ac:dyDescent="0.25">
      <c r="F15" s="43">
        <v>5</v>
      </c>
      <c r="G15" s="80" t="s">
        <v>81</v>
      </c>
      <c r="H15" s="33">
        <f t="shared" si="0"/>
        <v>195.93</v>
      </c>
      <c r="I15" s="37">
        <v>0</v>
      </c>
      <c r="J15" s="37">
        <v>0</v>
      </c>
      <c r="K15" s="37">
        <v>195.93</v>
      </c>
      <c r="L15" s="37">
        <v>0</v>
      </c>
      <c r="M15" s="33">
        <f t="shared" si="1"/>
        <v>195.46</v>
      </c>
      <c r="N15" s="37">
        <v>0</v>
      </c>
      <c r="O15" s="37">
        <v>0</v>
      </c>
      <c r="P15" s="37">
        <v>195.46</v>
      </c>
      <c r="Q15" s="37">
        <v>0</v>
      </c>
      <c r="R15" s="69">
        <v>1</v>
      </c>
    </row>
    <row r="16" spans="6:18" ht="78.75" x14ac:dyDescent="0.25">
      <c r="F16" s="43">
        <v>6</v>
      </c>
      <c r="G16" s="80" t="s">
        <v>86</v>
      </c>
      <c r="H16" s="33">
        <f t="shared" si="0"/>
        <v>5096.9399999999996</v>
      </c>
      <c r="I16" s="33">
        <v>477.99</v>
      </c>
      <c r="J16" s="33">
        <v>3337.04</v>
      </c>
      <c r="K16" s="33">
        <v>963.57</v>
      </c>
      <c r="L16" s="33">
        <v>318.33999999999997</v>
      </c>
      <c r="M16" s="33">
        <f t="shared" si="1"/>
        <v>5096.9399999999996</v>
      </c>
      <c r="N16" s="33">
        <v>477.99</v>
      </c>
      <c r="O16" s="33">
        <v>3337.04</v>
      </c>
      <c r="P16" s="33">
        <v>963.57</v>
      </c>
      <c r="Q16" s="33">
        <v>318.33999999999997</v>
      </c>
      <c r="R16" s="69">
        <v>1</v>
      </c>
    </row>
    <row r="17" spans="6:19" ht="80.25" customHeight="1" x14ac:dyDescent="0.25">
      <c r="F17" s="43">
        <v>7</v>
      </c>
      <c r="G17" s="83" t="s">
        <v>74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69">
        <v>1</v>
      </c>
      <c r="S17" s="1"/>
    </row>
    <row r="18" spans="6:19" ht="60" x14ac:dyDescent="0.25">
      <c r="F18" s="43">
        <v>8</v>
      </c>
      <c r="G18" s="83" t="s">
        <v>95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71">
        <v>1</v>
      </c>
    </row>
    <row r="19" spans="6:19" ht="94.5" x14ac:dyDescent="0.25">
      <c r="F19" s="43">
        <v>9</v>
      </c>
      <c r="G19" s="80" t="s">
        <v>67</v>
      </c>
      <c r="H19" s="33">
        <f t="shared" ref="H19:H33" si="2">SUM(I19:L19)</f>
        <v>0.35</v>
      </c>
      <c r="I19" s="37">
        <v>0</v>
      </c>
      <c r="J19" s="37">
        <v>0</v>
      </c>
      <c r="K19" s="37">
        <v>0.35</v>
      </c>
      <c r="L19" s="37">
        <v>0</v>
      </c>
      <c r="M19" s="33">
        <f t="shared" ref="M19:M33" si="3">SUM(N19:Q19)</f>
        <v>0.35</v>
      </c>
      <c r="N19" s="37">
        <v>0</v>
      </c>
      <c r="O19" s="37">
        <v>0</v>
      </c>
      <c r="P19" s="37">
        <v>0.35</v>
      </c>
      <c r="Q19" s="37">
        <v>0</v>
      </c>
      <c r="R19" s="69">
        <v>1</v>
      </c>
    </row>
    <row r="20" spans="6:19" ht="63" x14ac:dyDescent="0.25">
      <c r="F20" s="43">
        <v>10</v>
      </c>
      <c r="G20" s="80" t="s">
        <v>65</v>
      </c>
      <c r="H20" s="33">
        <f t="shared" si="2"/>
        <v>47.31</v>
      </c>
      <c r="I20" s="37">
        <v>0</v>
      </c>
      <c r="J20" s="37">
        <v>0</v>
      </c>
      <c r="K20" s="37">
        <v>47.31</v>
      </c>
      <c r="L20" s="37">
        <v>0</v>
      </c>
      <c r="M20" s="33">
        <f t="shared" si="3"/>
        <v>47.16</v>
      </c>
      <c r="N20" s="37">
        <v>0</v>
      </c>
      <c r="O20" s="37">
        <v>0</v>
      </c>
      <c r="P20" s="37">
        <v>47.16</v>
      </c>
      <c r="Q20" s="37">
        <v>0</v>
      </c>
      <c r="R20" s="69">
        <v>1</v>
      </c>
    </row>
    <row r="21" spans="6:19" ht="80.25" customHeight="1" x14ac:dyDescent="0.25">
      <c r="F21" s="43">
        <v>11</v>
      </c>
      <c r="G21" s="83" t="s">
        <v>72</v>
      </c>
      <c r="H21" s="33">
        <f t="shared" si="2"/>
        <v>0.01</v>
      </c>
      <c r="I21" s="37">
        <v>0</v>
      </c>
      <c r="J21" s="37">
        <v>0</v>
      </c>
      <c r="K21" s="37">
        <v>0.01</v>
      </c>
      <c r="L21" s="37">
        <v>0</v>
      </c>
      <c r="M21" s="33">
        <f t="shared" si="3"/>
        <v>0</v>
      </c>
      <c r="N21" s="37">
        <v>0</v>
      </c>
      <c r="O21" s="37">
        <v>0</v>
      </c>
      <c r="P21" s="37">
        <v>0</v>
      </c>
      <c r="Q21" s="37">
        <v>0</v>
      </c>
      <c r="R21" s="69">
        <v>1</v>
      </c>
    </row>
    <row r="22" spans="6:19" ht="110.25" x14ac:dyDescent="0.25">
      <c r="F22" s="43">
        <v>12</v>
      </c>
      <c r="G22" s="80" t="s">
        <v>27</v>
      </c>
      <c r="H22" s="33">
        <f t="shared" si="2"/>
        <v>0.1</v>
      </c>
      <c r="I22" s="33">
        <v>0</v>
      </c>
      <c r="J22" s="33">
        <v>0</v>
      </c>
      <c r="K22" s="33">
        <v>0.1</v>
      </c>
      <c r="L22" s="33">
        <v>0</v>
      </c>
      <c r="M22" s="33">
        <f t="shared" si="3"/>
        <v>0.1</v>
      </c>
      <c r="N22" s="33">
        <v>0</v>
      </c>
      <c r="O22" s="33">
        <v>0</v>
      </c>
      <c r="P22" s="33">
        <v>0.1</v>
      </c>
      <c r="Q22" s="33">
        <v>0</v>
      </c>
      <c r="R22" s="69">
        <v>0.998</v>
      </c>
    </row>
    <row r="23" spans="6:19" ht="120.75" customHeight="1" x14ac:dyDescent="0.25">
      <c r="F23" s="43">
        <v>13</v>
      </c>
      <c r="G23" s="80" t="s">
        <v>70</v>
      </c>
      <c r="H23" s="33">
        <f t="shared" si="2"/>
        <v>284.43</v>
      </c>
      <c r="I23" s="37">
        <v>1.1299999999999999</v>
      </c>
      <c r="J23" s="37">
        <v>56.91</v>
      </c>
      <c r="K23" s="37">
        <v>198.22</v>
      </c>
      <c r="L23" s="37">
        <v>28.17</v>
      </c>
      <c r="M23" s="33">
        <f t="shared" si="3"/>
        <v>273.06</v>
      </c>
      <c r="N23" s="37">
        <v>1.1299999999999999</v>
      </c>
      <c r="O23" s="37">
        <v>54.59</v>
      </c>
      <c r="P23" s="37">
        <v>191.55</v>
      </c>
      <c r="Q23" s="37">
        <v>25.79</v>
      </c>
      <c r="R23" s="69">
        <v>0.99339999999999995</v>
      </c>
    </row>
    <row r="24" spans="6:19" ht="78.75" x14ac:dyDescent="0.25">
      <c r="F24" s="43">
        <v>14</v>
      </c>
      <c r="G24" s="80" t="s">
        <v>71</v>
      </c>
      <c r="H24" s="33">
        <f t="shared" si="2"/>
        <v>182.20000000000002</v>
      </c>
      <c r="I24" s="33">
        <v>0</v>
      </c>
      <c r="J24" s="33">
        <v>24.5</v>
      </c>
      <c r="K24" s="33">
        <v>133.4</v>
      </c>
      <c r="L24" s="33">
        <v>24.3</v>
      </c>
      <c r="M24" s="33">
        <f t="shared" si="3"/>
        <v>182.20000000000002</v>
      </c>
      <c r="N24" s="33">
        <v>0</v>
      </c>
      <c r="O24" s="33">
        <v>24.5</v>
      </c>
      <c r="P24" s="33">
        <v>133.4</v>
      </c>
      <c r="Q24" s="33">
        <v>24.3</v>
      </c>
      <c r="R24" s="69">
        <v>0.99099999999999999</v>
      </c>
    </row>
    <row r="25" spans="6:19" ht="15" customHeight="1" x14ac:dyDescent="0.25">
      <c r="F25" s="43">
        <v>15</v>
      </c>
      <c r="G25" s="80" t="s">
        <v>92</v>
      </c>
      <c r="H25" s="33">
        <f t="shared" si="2"/>
        <v>70.86</v>
      </c>
      <c r="I25" s="33">
        <v>65.97</v>
      </c>
      <c r="J25" s="33">
        <v>4.2300000000000004</v>
      </c>
      <c r="K25" s="33">
        <v>0.66</v>
      </c>
      <c r="L25" s="33">
        <v>0</v>
      </c>
      <c r="M25" s="33">
        <f t="shared" si="3"/>
        <v>70.86</v>
      </c>
      <c r="N25" s="33">
        <v>65.97</v>
      </c>
      <c r="O25" s="33">
        <v>4.2300000000000004</v>
      </c>
      <c r="P25" s="33">
        <v>0.66</v>
      </c>
      <c r="Q25" s="33">
        <v>0</v>
      </c>
      <c r="R25" s="69">
        <v>0.98799999999999999</v>
      </c>
    </row>
    <row r="26" spans="6:19" ht="15" customHeight="1" x14ac:dyDescent="0.25">
      <c r="F26" s="43">
        <v>16</v>
      </c>
      <c r="G26" s="80" t="s">
        <v>59</v>
      </c>
      <c r="H26" s="33">
        <f t="shared" si="2"/>
        <v>4.57</v>
      </c>
      <c r="I26" s="33">
        <v>0</v>
      </c>
      <c r="J26" s="33">
        <v>1.57</v>
      </c>
      <c r="K26" s="33">
        <v>3</v>
      </c>
      <c r="L26" s="33">
        <v>0</v>
      </c>
      <c r="M26" s="33">
        <f t="shared" si="3"/>
        <v>4.57</v>
      </c>
      <c r="N26" s="33">
        <v>0</v>
      </c>
      <c r="O26" s="33">
        <v>1.57</v>
      </c>
      <c r="P26" s="33">
        <v>3</v>
      </c>
      <c r="Q26" s="33">
        <v>0</v>
      </c>
      <c r="R26" s="69">
        <v>0.98599999999999999</v>
      </c>
    </row>
    <row r="27" spans="6:19" ht="94.5" x14ac:dyDescent="0.25">
      <c r="F27" s="43">
        <v>17</v>
      </c>
      <c r="G27" s="80" t="s">
        <v>69</v>
      </c>
      <c r="H27" s="33">
        <f t="shared" si="2"/>
        <v>13.34</v>
      </c>
      <c r="I27" s="33">
        <v>0</v>
      </c>
      <c r="J27" s="33">
        <v>0</v>
      </c>
      <c r="K27" s="33">
        <v>13.34</v>
      </c>
      <c r="L27" s="33">
        <v>0</v>
      </c>
      <c r="M27" s="33">
        <f t="shared" si="3"/>
        <v>12.91</v>
      </c>
      <c r="N27" s="33">
        <v>0</v>
      </c>
      <c r="O27" s="33">
        <v>0</v>
      </c>
      <c r="P27" s="33">
        <v>12.91</v>
      </c>
      <c r="Q27" s="33">
        <v>0</v>
      </c>
      <c r="R27" s="69">
        <v>0.98</v>
      </c>
    </row>
    <row r="28" spans="6:19" ht="63" x14ac:dyDescent="0.25">
      <c r="F28" s="43">
        <v>18</v>
      </c>
      <c r="G28" s="80" t="s">
        <v>91</v>
      </c>
      <c r="H28" s="33">
        <f t="shared" si="2"/>
        <v>957.46</v>
      </c>
      <c r="I28" s="37">
        <v>0</v>
      </c>
      <c r="J28" s="37">
        <v>888.2</v>
      </c>
      <c r="K28" s="37">
        <v>61.36</v>
      </c>
      <c r="L28" s="37">
        <v>7.9</v>
      </c>
      <c r="M28" s="33">
        <f t="shared" si="3"/>
        <v>403.20799999999997</v>
      </c>
      <c r="N28" s="37">
        <v>0</v>
      </c>
      <c r="O28" s="37">
        <v>351.71699999999998</v>
      </c>
      <c r="P28" s="37">
        <v>43.591000000000001</v>
      </c>
      <c r="Q28" s="37">
        <v>7.9</v>
      </c>
      <c r="R28" s="69">
        <v>0.97919999999999996</v>
      </c>
    </row>
    <row r="29" spans="6:19" ht="63" x14ac:dyDescent="0.25">
      <c r="F29" s="43">
        <v>19</v>
      </c>
      <c r="G29" s="80" t="s">
        <v>26</v>
      </c>
      <c r="H29" s="33">
        <f t="shared" si="2"/>
        <v>9.91</v>
      </c>
      <c r="I29" s="37">
        <v>0</v>
      </c>
      <c r="J29" s="37">
        <v>0</v>
      </c>
      <c r="K29" s="37">
        <v>9.91</v>
      </c>
      <c r="L29" s="37">
        <v>0</v>
      </c>
      <c r="M29" s="33">
        <f t="shared" si="3"/>
        <v>9.85</v>
      </c>
      <c r="N29" s="37">
        <v>0</v>
      </c>
      <c r="O29" s="37">
        <v>0</v>
      </c>
      <c r="P29" s="37">
        <v>9.85</v>
      </c>
      <c r="Q29" s="37">
        <v>0</v>
      </c>
      <c r="R29" s="69">
        <v>0.97750000000000004</v>
      </c>
    </row>
    <row r="30" spans="6:19" ht="63" x14ac:dyDescent="0.25">
      <c r="F30" s="43">
        <v>20</v>
      </c>
      <c r="G30" s="80" t="s">
        <v>68</v>
      </c>
      <c r="H30" s="33">
        <f t="shared" si="2"/>
        <v>163.19999999999999</v>
      </c>
      <c r="I30" s="33">
        <v>0</v>
      </c>
      <c r="J30" s="33">
        <v>0</v>
      </c>
      <c r="K30" s="33">
        <v>163.19999999999999</v>
      </c>
      <c r="L30" s="33">
        <v>0</v>
      </c>
      <c r="M30" s="33">
        <f t="shared" si="3"/>
        <v>163.19999999999999</v>
      </c>
      <c r="N30" s="33">
        <v>0</v>
      </c>
      <c r="O30" s="33">
        <v>0</v>
      </c>
      <c r="P30" s="33">
        <v>163.19999999999999</v>
      </c>
      <c r="Q30" s="33">
        <v>0</v>
      </c>
      <c r="R30" s="69">
        <v>0.96499999999999997</v>
      </c>
    </row>
    <row r="31" spans="6:19" ht="63" x14ac:dyDescent="0.25">
      <c r="F31" s="43">
        <v>21</v>
      </c>
      <c r="G31" s="80" t="s">
        <v>94</v>
      </c>
      <c r="H31" s="33">
        <f t="shared" si="2"/>
        <v>767.02</v>
      </c>
      <c r="I31" s="33">
        <v>3.65</v>
      </c>
      <c r="J31" s="33">
        <v>120.63</v>
      </c>
      <c r="K31" s="33">
        <v>642.74</v>
      </c>
      <c r="L31" s="33">
        <v>0</v>
      </c>
      <c r="M31" s="33">
        <f t="shared" si="3"/>
        <v>767.02</v>
      </c>
      <c r="N31" s="33">
        <v>3.65</v>
      </c>
      <c r="O31" s="33">
        <v>120.63</v>
      </c>
      <c r="P31" s="33">
        <v>642.74</v>
      </c>
      <c r="Q31" s="33">
        <v>0</v>
      </c>
      <c r="R31" s="69">
        <v>0.51929999999999998</v>
      </c>
    </row>
    <row r="32" spans="6:19" ht="15.75" x14ac:dyDescent="0.25">
      <c r="F32" s="43">
        <v>22</v>
      </c>
      <c r="G32" s="81" t="s">
        <v>63</v>
      </c>
      <c r="H32" s="33">
        <f t="shared" si="2"/>
        <v>21.37</v>
      </c>
      <c r="I32" s="33">
        <v>3.25</v>
      </c>
      <c r="J32" s="33">
        <v>15.71</v>
      </c>
      <c r="K32" s="33">
        <v>2.41</v>
      </c>
      <c r="L32" s="33">
        <v>0</v>
      </c>
      <c r="M32" s="33">
        <f t="shared" si="3"/>
        <v>21.37</v>
      </c>
      <c r="N32" s="33">
        <v>3.25</v>
      </c>
      <c r="O32" s="33">
        <v>15.71</v>
      </c>
      <c r="P32" s="33">
        <v>2.41</v>
      </c>
      <c r="Q32" s="33">
        <v>0</v>
      </c>
      <c r="R32" s="69">
        <v>0</v>
      </c>
    </row>
    <row r="33" spans="6:18" ht="75" x14ac:dyDescent="0.25">
      <c r="F33" s="43">
        <v>23</v>
      </c>
      <c r="G33" s="83" t="s">
        <v>73</v>
      </c>
      <c r="H33" s="33">
        <f t="shared" si="2"/>
        <v>0.01</v>
      </c>
      <c r="I33" s="37">
        <v>0</v>
      </c>
      <c r="J33" s="37">
        <v>0</v>
      </c>
      <c r="K33" s="37">
        <v>0.01</v>
      </c>
      <c r="L33" s="37">
        <v>0</v>
      </c>
      <c r="M33" s="33">
        <f t="shared" si="3"/>
        <v>0</v>
      </c>
      <c r="N33" s="37">
        <v>0</v>
      </c>
      <c r="O33" s="37">
        <v>0</v>
      </c>
      <c r="P33" s="37">
        <v>0</v>
      </c>
      <c r="Q33" s="37">
        <v>0</v>
      </c>
      <c r="R33" s="69">
        <v>0</v>
      </c>
    </row>
    <row r="34" spans="6:18" ht="15.75" thickBot="1" x14ac:dyDescent="0.3">
      <c r="F34" s="43">
        <v>24</v>
      </c>
      <c r="G34" s="82" t="s">
        <v>75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71">
        <v>0</v>
      </c>
    </row>
    <row r="35" spans="6:18" ht="15.75" x14ac:dyDescent="0.25">
      <c r="F35" s="2"/>
      <c r="G35" s="2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71"/>
    </row>
    <row r="36" spans="6:18" ht="15.75" x14ac:dyDescent="0.25">
      <c r="F36" s="2"/>
      <c r="G36" s="2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71"/>
    </row>
    <row r="37" spans="6:18" ht="15.75" x14ac:dyDescent="0.25">
      <c r="F37" s="2"/>
      <c r="G37" s="28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71"/>
    </row>
    <row r="38" spans="6:18" ht="15.75" x14ac:dyDescent="0.25">
      <c r="F38" s="2"/>
      <c r="G38" s="30"/>
      <c r="H38" s="10"/>
      <c r="I38" s="12"/>
      <c r="J38" s="12"/>
      <c r="K38" s="12"/>
      <c r="L38" s="12"/>
      <c r="M38" s="10"/>
      <c r="N38" s="12"/>
      <c r="O38" s="12"/>
      <c r="P38" s="12"/>
      <c r="Q38" s="12"/>
      <c r="R38" s="71"/>
    </row>
    <row r="39" spans="6:18" ht="15.75" x14ac:dyDescent="0.25">
      <c r="F39" s="2"/>
      <c r="G39" s="30"/>
      <c r="H39" s="10"/>
      <c r="I39" s="12"/>
      <c r="J39" s="12"/>
      <c r="K39" s="12"/>
      <c r="L39" s="12"/>
      <c r="M39" s="10"/>
      <c r="N39" s="12"/>
      <c r="O39" s="12"/>
      <c r="P39" s="12"/>
      <c r="Q39" s="12"/>
      <c r="R39" s="71"/>
    </row>
    <row r="40" spans="6:18" ht="15.75" x14ac:dyDescent="0.25">
      <c r="F40" s="2"/>
      <c r="G40" s="28"/>
      <c r="H40" s="10"/>
      <c r="I40" s="12"/>
      <c r="J40" s="12"/>
      <c r="K40" s="12"/>
      <c r="L40" s="12"/>
      <c r="M40" s="10"/>
      <c r="N40" s="12"/>
      <c r="O40" s="12"/>
      <c r="P40" s="12"/>
      <c r="Q40" s="12"/>
      <c r="R40" s="71"/>
    </row>
    <row r="41" spans="6:18" ht="15.75" x14ac:dyDescent="0.25">
      <c r="F41" s="2"/>
      <c r="G41" s="3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71"/>
    </row>
    <row r="42" spans="6:18" ht="15.75" x14ac:dyDescent="0.25">
      <c r="F42" s="2"/>
      <c r="G42" s="30"/>
      <c r="H42" s="10"/>
      <c r="I42" s="19"/>
      <c r="J42" s="19"/>
      <c r="K42" s="19"/>
      <c r="L42" s="19"/>
      <c r="M42" s="10"/>
      <c r="N42" s="19"/>
      <c r="O42" s="19"/>
      <c r="P42" s="19"/>
      <c r="Q42" s="19"/>
      <c r="R42" s="71"/>
    </row>
    <row r="43" spans="6:18" ht="15.75" x14ac:dyDescent="0.25">
      <c r="F43" s="2"/>
      <c r="G43" s="30"/>
      <c r="H43" s="10"/>
      <c r="I43" s="12"/>
      <c r="J43" s="12"/>
      <c r="K43" s="12"/>
      <c r="L43" s="12"/>
      <c r="M43" s="10"/>
      <c r="N43" s="12"/>
      <c r="O43" s="12"/>
      <c r="P43" s="12"/>
      <c r="Q43" s="12"/>
      <c r="R43" s="71"/>
    </row>
    <row r="44" spans="6:18" ht="15.75" x14ac:dyDescent="0.25">
      <c r="F44" s="2"/>
      <c r="G44" s="3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71"/>
    </row>
    <row r="45" spans="6:18" ht="15.75" x14ac:dyDescent="0.25">
      <c r="F45" s="2"/>
      <c r="G45" s="30"/>
      <c r="H45" s="10"/>
      <c r="I45" s="12"/>
      <c r="J45" s="12"/>
      <c r="K45" s="12"/>
      <c r="L45" s="12"/>
      <c r="M45" s="10"/>
      <c r="N45" s="12"/>
      <c r="O45" s="12"/>
      <c r="P45" s="12"/>
      <c r="Q45" s="12"/>
      <c r="R45" s="71"/>
    </row>
    <row r="46" spans="6:18" ht="15.75" x14ac:dyDescent="0.25">
      <c r="F46" s="2"/>
      <c r="G46" s="30"/>
      <c r="H46" s="10"/>
      <c r="I46" s="12"/>
      <c r="J46" s="12"/>
      <c r="K46" s="12"/>
      <c r="L46" s="12"/>
      <c r="M46" s="10"/>
      <c r="N46" s="12"/>
      <c r="O46" s="12"/>
      <c r="P46" s="12"/>
      <c r="Q46" s="12"/>
      <c r="R46" s="71"/>
    </row>
    <row r="47" spans="6:18" ht="15.75" x14ac:dyDescent="0.25">
      <c r="F47" s="2"/>
      <c r="G47" s="30"/>
      <c r="H47" s="10"/>
      <c r="I47" s="12"/>
      <c r="J47" s="12"/>
      <c r="K47" s="12"/>
      <c r="L47" s="12"/>
      <c r="M47" s="10"/>
      <c r="N47" s="12"/>
      <c r="O47" s="12"/>
      <c r="P47" s="12"/>
      <c r="Q47" s="12"/>
      <c r="R47" s="71"/>
    </row>
    <row r="48" spans="6:18" ht="15.75" x14ac:dyDescent="0.25">
      <c r="F48" s="2"/>
      <c r="G48" s="30"/>
      <c r="H48" s="10"/>
      <c r="I48" s="12"/>
      <c r="J48" s="12"/>
      <c r="K48" s="12"/>
      <c r="L48" s="12"/>
      <c r="M48" s="10"/>
      <c r="N48" s="12"/>
      <c r="O48" s="12"/>
      <c r="P48" s="12"/>
      <c r="Q48" s="12"/>
      <c r="R48" s="71"/>
    </row>
    <row r="49" spans="2:18" ht="15.75" x14ac:dyDescent="0.25">
      <c r="F49" s="2"/>
      <c r="G49" s="30"/>
      <c r="H49" s="10"/>
      <c r="I49" s="12"/>
      <c r="J49" s="12"/>
      <c r="K49" s="12"/>
      <c r="L49" s="12"/>
      <c r="M49" s="10"/>
      <c r="N49" s="12"/>
      <c r="O49" s="12"/>
      <c r="P49" s="12"/>
      <c r="Q49" s="12"/>
      <c r="R49" s="71"/>
    </row>
    <row r="50" spans="2:18" ht="15.75" x14ac:dyDescent="0.25">
      <c r="F50" s="2"/>
      <c r="G50" s="30"/>
      <c r="H50" s="10"/>
      <c r="I50" s="12"/>
      <c r="J50" s="12"/>
      <c r="K50" s="12"/>
      <c r="L50" s="12"/>
      <c r="M50" s="10"/>
      <c r="N50" s="12"/>
      <c r="O50" s="12"/>
      <c r="P50" s="12"/>
      <c r="Q50" s="12"/>
      <c r="R50" s="71"/>
    </row>
    <row r="53" spans="2:18" ht="27.75" customHeight="1" x14ac:dyDescent="0.25">
      <c r="B53" s="5" t="s">
        <v>17</v>
      </c>
      <c r="C53" s="5" t="s">
        <v>18</v>
      </c>
      <c r="D53" s="5"/>
    </row>
    <row r="54" spans="2:18" x14ac:dyDescent="0.25">
      <c r="B54" s="74">
        <v>11296.8</v>
      </c>
      <c r="C54" s="74">
        <v>10629.6</v>
      </c>
      <c r="D54" s="5"/>
    </row>
    <row r="71" spans="2:4" x14ac:dyDescent="0.25">
      <c r="B71" s="5"/>
      <c r="C71" s="5" t="s">
        <v>30</v>
      </c>
      <c r="D71" s="5" t="s">
        <v>18</v>
      </c>
    </row>
    <row r="72" spans="2:4" ht="30" x14ac:dyDescent="0.25">
      <c r="B72" s="6" t="s">
        <v>19</v>
      </c>
      <c r="C72" s="75">
        <v>854.5</v>
      </c>
      <c r="D72" s="75">
        <v>852.2</v>
      </c>
    </row>
    <row r="73" spans="2:4" x14ac:dyDescent="0.25">
      <c r="B73" s="6" t="s">
        <v>20</v>
      </c>
      <c r="C73" s="75">
        <v>5312.7</v>
      </c>
      <c r="D73" s="75">
        <v>4828.8999999999996</v>
      </c>
    </row>
    <row r="74" spans="2:4" x14ac:dyDescent="0.25">
      <c r="B74" s="6" t="s">
        <v>21</v>
      </c>
      <c r="C74" s="75">
        <v>3409</v>
      </c>
      <c r="D74" s="75">
        <v>3381.7</v>
      </c>
    </row>
    <row r="75" spans="2:4" ht="30" x14ac:dyDescent="0.25">
      <c r="B75" s="6" t="s">
        <v>22</v>
      </c>
      <c r="C75" s="75">
        <v>1720.6</v>
      </c>
      <c r="D75" s="75">
        <v>1566.8</v>
      </c>
    </row>
    <row r="76" spans="2:4" x14ac:dyDescent="0.25">
      <c r="C76" s="76">
        <f>SUM(C72:C75)</f>
        <v>11296.800000000001</v>
      </c>
      <c r="D76" s="76">
        <f>SUM(D72:D75)</f>
        <v>10629.599999999999</v>
      </c>
    </row>
    <row r="98" spans="2:2" x14ac:dyDescent="0.25">
      <c r="B98" s="7"/>
    </row>
    <row r="137" spans="3:3" x14ac:dyDescent="0.25">
      <c r="C137" s="9"/>
    </row>
  </sheetData>
  <sortState xmlns:xlrd2="http://schemas.microsoft.com/office/spreadsheetml/2017/richdata2" ref="G11:R34">
    <sortCondition descending="1" ref="R11:R34"/>
  </sortState>
  <mergeCells count="10">
    <mergeCell ref="F4:F7"/>
    <mergeCell ref="G4:G7"/>
    <mergeCell ref="H4:Q4"/>
    <mergeCell ref="R4:R7"/>
    <mergeCell ref="H5:L5"/>
    <mergeCell ref="M5:Q5"/>
    <mergeCell ref="H6:H7"/>
    <mergeCell ref="I6:L6"/>
    <mergeCell ref="M6:M7"/>
    <mergeCell ref="N6:Q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F924-A850-4048-BF98-2D1446B1B646}">
  <dimension ref="B1:F26"/>
  <sheetViews>
    <sheetView topLeftCell="A7" workbookViewId="0">
      <selection activeCell="C21" sqref="C21"/>
    </sheetView>
  </sheetViews>
  <sheetFormatPr defaultRowHeight="15" x14ac:dyDescent="0.25"/>
  <cols>
    <col min="1" max="1" width="9.140625" customWidth="1"/>
    <col min="2" max="2" width="9" customWidth="1"/>
    <col min="3" max="3" width="64.28515625" style="1" customWidth="1"/>
    <col min="4" max="4" width="23.140625" customWidth="1"/>
    <col min="5" max="7" width="9.140625" customWidth="1"/>
    <col min="9" max="9" width="35.28515625" customWidth="1"/>
    <col min="15" max="15" width="10.7109375" customWidth="1"/>
  </cols>
  <sheetData>
    <row r="1" spans="2:6" ht="45" x14ac:dyDescent="0.25">
      <c r="B1" s="78"/>
      <c r="C1" s="77"/>
      <c r="D1" s="78" t="s">
        <v>88</v>
      </c>
      <c r="E1" s="78" t="s">
        <v>78</v>
      </c>
      <c r="F1" s="79" t="s">
        <v>25</v>
      </c>
    </row>
    <row r="2" spans="2:6" s="1" customFormat="1" ht="31.5" x14ac:dyDescent="0.25">
      <c r="B2" s="62">
        <v>1</v>
      </c>
      <c r="C2" s="80" t="s">
        <v>59</v>
      </c>
      <c r="D2" s="35">
        <v>3</v>
      </c>
      <c r="E2" s="35">
        <v>3</v>
      </c>
      <c r="F2" s="67">
        <f t="shared" ref="F2:F25" si="0">D2/E2*100</f>
        <v>100</v>
      </c>
    </row>
    <row r="3" spans="2:6" s="1" customFormat="1" ht="47.25" x14ac:dyDescent="0.25">
      <c r="B3" s="62">
        <v>2</v>
      </c>
      <c r="C3" s="80" t="s">
        <v>60</v>
      </c>
      <c r="D3" s="35">
        <v>19</v>
      </c>
      <c r="E3" s="35">
        <v>19</v>
      </c>
      <c r="F3" s="67">
        <f t="shared" si="0"/>
        <v>100</v>
      </c>
    </row>
    <row r="4" spans="2:6" s="1" customFormat="1" ht="31.5" x14ac:dyDescent="0.25">
      <c r="B4" s="62">
        <v>3</v>
      </c>
      <c r="C4" s="80" t="s">
        <v>28</v>
      </c>
      <c r="D4" s="35">
        <v>1</v>
      </c>
      <c r="E4" s="35">
        <v>1</v>
      </c>
      <c r="F4" s="67">
        <f t="shared" si="0"/>
        <v>100</v>
      </c>
    </row>
    <row r="5" spans="2:6" s="1" customFormat="1" ht="47.25" x14ac:dyDescent="0.25">
      <c r="B5" s="62">
        <v>4</v>
      </c>
      <c r="C5" s="80" t="s">
        <v>61</v>
      </c>
      <c r="D5" s="35">
        <v>3</v>
      </c>
      <c r="E5" s="35">
        <v>3</v>
      </c>
      <c r="F5" s="67">
        <f t="shared" si="0"/>
        <v>100</v>
      </c>
    </row>
    <row r="6" spans="2:6" s="1" customFormat="1" ht="47.25" x14ac:dyDescent="0.25">
      <c r="B6" s="62">
        <v>5</v>
      </c>
      <c r="C6" s="80" t="s">
        <v>76</v>
      </c>
      <c r="D6" s="35">
        <v>3</v>
      </c>
      <c r="E6" s="35">
        <v>3</v>
      </c>
      <c r="F6" s="67">
        <f t="shared" si="0"/>
        <v>100</v>
      </c>
    </row>
    <row r="7" spans="2:6" s="1" customFormat="1" ht="31.5" x14ac:dyDescent="0.25">
      <c r="B7" s="62">
        <v>6</v>
      </c>
      <c r="C7" s="80" t="s">
        <v>62</v>
      </c>
      <c r="D7" s="35">
        <v>9</v>
      </c>
      <c r="E7" s="35">
        <v>9</v>
      </c>
      <c r="F7" s="67">
        <f t="shared" si="0"/>
        <v>100</v>
      </c>
    </row>
    <row r="8" spans="2:6" s="1" customFormat="1" ht="15.75" x14ac:dyDescent="0.25">
      <c r="B8" s="62">
        <v>7</v>
      </c>
      <c r="C8" s="81" t="s">
        <v>63</v>
      </c>
      <c r="D8" s="35">
        <v>5</v>
      </c>
      <c r="E8" s="35">
        <v>5</v>
      </c>
      <c r="F8" s="67">
        <f t="shared" si="0"/>
        <v>100</v>
      </c>
    </row>
    <row r="9" spans="2:6" s="1" customFormat="1" ht="31.5" x14ac:dyDescent="0.25">
      <c r="B9" s="62">
        <v>8</v>
      </c>
      <c r="C9" s="80" t="s">
        <v>64</v>
      </c>
      <c r="D9" s="35">
        <v>6</v>
      </c>
      <c r="E9" s="35">
        <v>6</v>
      </c>
      <c r="F9" s="67">
        <f t="shared" si="0"/>
        <v>100</v>
      </c>
    </row>
    <row r="10" spans="2:6" s="1" customFormat="1" ht="31.5" x14ac:dyDescent="0.25">
      <c r="B10" s="62">
        <v>9</v>
      </c>
      <c r="C10" s="80" t="s">
        <v>65</v>
      </c>
      <c r="D10" s="35">
        <v>4</v>
      </c>
      <c r="E10" s="35">
        <v>4</v>
      </c>
      <c r="F10" s="67">
        <f t="shared" si="0"/>
        <v>100</v>
      </c>
    </row>
    <row r="11" spans="2:6" s="1" customFormat="1" ht="47.25" x14ac:dyDescent="0.25">
      <c r="B11" s="62">
        <v>10</v>
      </c>
      <c r="C11" s="80" t="s">
        <v>66</v>
      </c>
      <c r="D11" s="35">
        <v>5</v>
      </c>
      <c r="E11" s="35">
        <v>5</v>
      </c>
      <c r="F11" s="67">
        <f t="shared" si="0"/>
        <v>100</v>
      </c>
    </row>
    <row r="12" spans="2:6" s="1" customFormat="1" ht="54" customHeight="1" x14ac:dyDescent="0.25">
      <c r="B12" s="62">
        <v>11</v>
      </c>
      <c r="C12" s="80" t="s">
        <v>86</v>
      </c>
      <c r="D12" s="35">
        <v>6</v>
      </c>
      <c r="E12" s="35">
        <v>6</v>
      </c>
      <c r="F12" s="67">
        <f t="shared" si="0"/>
        <v>100</v>
      </c>
    </row>
    <row r="13" spans="2:6" s="1" customFormat="1" ht="31.5" x14ac:dyDescent="0.25">
      <c r="B13" s="62">
        <v>12</v>
      </c>
      <c r="C13" s="80" t="s">
        <v>70</v>
      </c>
      <c r="D13" s="35">
        <v>3</v>
      </c>
      <c r="E13" s="35">
        <v>3</v>
      </c>
      <c r="F13" s="67">
        <f t="shared" si="0"/>
        <v>100</v>
      </c>
    </row>
    <row r="14" spans="2:6" s="1" customFormat="1" ht="47.25" x14ac:dyDescent="0.25">
      <c r="B14" s="62">
        <v>13</v>
      </c>
      <c r="C14" s="80" t="s">
        <v>71</v>
      </c>
      <c r="D14" s="35">
        <v>8</v>
      </c>
      <c r="E14" s="35">
        <v>8</v>
      </c>
      <c r="F14" s="67">
        <f t="shared" si="0"/>
        <v>100</v>
      </c>
    </row>
    <row r="15" spans="2:6" s="1" customFormat="1" ht="47.25" x14ac:dyDescent="0.25">
      <c r="B15" s="62">
        <v>14</v>
      </c>
      <c r="C15" s="80" t="s">
        <v>23</v>
      </c>
      <c r="D15" s="35">
        <v>3</v>
      </c>
      <c r="E15" s="35">
        <v>3</v>
      </c>
      <c r="F15" s="67">
        <f t="shared" si="0"/>
        <v>100</v>
      </c>
    </row>
    <row r="16" spans="2:6" s="1" customFormat="1" ht="60" x14ac:dyDescent="0.25">
      <c r="B16" s="62">
        <v>15</v>
      </c>
      <c r="C16" s="83" t="s">
        <v>72</v>
      </c>
      <c r="D16" s="35">
        <v>2</v>
      </c>
      <c r="E16" s="35">
        <v>2</v>
      </c>
      <c r="F16" s="67">
        <f t="shared" si="0"/>
        <v>100</v>
      </c>
    </row>
    <row r="17" spans="2:6" s="1" customFormat="1" ht="45" x14ac:dyDescent="0.25">
      <c r="B17" s="62">
        <v>16</v>
      </c>
      <c r="C17" s="83" t="s">
        <v>73</v>
      </c>
      <c r="D17" s="35">
        <v>5</v>
      </c>
      <c r="E17" s="35">
        <v>5</v>
      </c>
      <c r="F17" s="67">
        <f t="shared" si="0"/>
        <v>100</v>
      </c>
    </row>
    <row r="18" spans="2:6" s="1" customFormat="1" ht="30" x14ac:dyDescent="0.25">
      <c r="B18" s="62">
        <v>17</v>
      </c>
      <c r="C18" s="83" t="s">
        <v>74</v>
      </c>
      <c r="D18" s="35">
        <v>4</v>
      </c>
      <c r="E18" s="35">
        <v>4</v>
      </c>
      <c r="F18" s="67">
        <f t="shared" si="0"/>
        <v>100</v>
      </c>
    </row>
    <row r="19" spans="2:6" s="1" customFormat="1" ht="30" x14ac:dyDescent="0.25">
      <c r="B19" s="62">
        <v>18</v>
      </c>
      <c r="C19" s="83" t="s">
        <v>95</v>
      </c>
      <c r="D19" s="35">
        <v>3</v>
      </c>
      <c r="E19" s="35">
        <v>3</v>
      </c>
      <c r="F19" s="67">
        <f t="shared" si="0"/>
        <v>100</v>
      </c>
    </row>
    <row r="20" spans="2:6" s="1" customFormat="1" ht="63" x14ac:dyDescent="0.25">
      <c r="B20" s="62">
        <v>19</v>
      </c>
      <c r="C20" s="80" t="s">
        <v>93</v>
      </c>
      <c r="D20" s="35">
        <v>5</v>
      </c>
      <c r="E20" s="35">
        <v>6</v>
      </c>
      <c r="F20" s="67">
        <f t="shared" si="0"/>
        <v>83.333333333333343</v>
      </c>
    </row>
    <row r="21" spans="2:6" s="1" customFormat="1" ht="47.25" x14ac:dyDescent="0.25">
      <c r="B21" s="62">
        <v>20</v>
      </c>
      <c r="C21" s="80" t="s">
        <v>69</v>
      </c>
      <c r="D21" s="35">
        <v>9</v>
      </c>
      <c r="E21" s="35">
        <v>11</v>
      </c>
      <c r="F21" s="67">
        <f t="shared" si="0"/>
        <v>81.818181818181827</v>
      </c>
    </row>
    <row r="22" spans="2:6" s="1" customFormat="1" ht="25.5" customHeight="1" x14ac:dyDescent="0.25">
      <c r="B22" s="62">
        <v>21</v>
      </c>
      <c r="C22" s="85" t="s">
        <v>75</v>
      </c>
      <c r="D22" s="35">
        <v>3</v>
      </c>
      <c r="E22" s="35">
        <v>4</v>
      </c>
      <c r="F22" s="67">
        <f t="shared" si="0"/>
        <v>75</v>
      </c>
    </row>
    <row r="23" spans="2:6" s="1" customFormat="1" ht="47.25" x14ac:dyDescent="0.25">
      <c r="B23" s="62">
        <v>22</v>
      </c>
      <c r="C23" s="80" t="s">
        <v>68</v>
      </c>
      <c r="D23" s="35">
        <v>5</v>
      </c>
      <c r="E23" s="35">
        <v>7</v>
      </c>
      <c r="F23" s="67">
        <f t="shared" si="0"/>
        <v>71.428571428571431</v>
      </c>
    </row>
    <row r="24" spans="2:6" s="1" customFormat="1" ht="31.5" x14ac:dyDescent="0.25">
      <c r="B24" s="62">
        <v>23</v>
      </c>
      <c r="C24" s="80" t="s">
        <v>26</v>
      </c>
      <c r="D24" s="35">
        <v>8</v>
      </c>
      <c r="E24" s="35">
        <v>12</v>
      </c>
      <c r="F24" s="67">
        <f t="shared" si="0"/>
        <v>66.666666666666657</v>
      </c>
    </row>
    <row r="25" spans="2:6" s="1" customFormat="1" ht="54" customHeight="1" thickBot="1" x14ac:dyDescent="0.3">
      <c r="B25" s="62">
        <v>24</v>
      </c>
      <c r="C25" s="86" t="s">
        <v>67</v>
      </c>
      <c r="D25" s="35">
        <v>1</v>
      </c>
      <c r="E25" s="35">
        <v>4</v>
      </c>
      <c r="F25" s="67">
        <f t="shared" si="0"/>
        <v>25</v>
      </c>
    </row>
    <row r="26" spans="2:6" x14ac:dyDescent="0.25">
      <c r="D26">
        <f>SUM(D2:D25)</f>
        <v>123</v>
      </c>
      <c r="E26">
        <f>SUM(E2:E25)</f>
        <v>136</v>
      </c>
    </row>
  </sheetData>
  <sortState xmlns:xlrd2="http://schemas.microsoft.com/office/spreadsheetml/2017/richdata2" ref="C2:F25">
    <sortCondition descending="1" ref="F2:F2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5"/>
  <sheetViews>
    <sheetView workbookViewId="0">
      <selection activeCell="F21" sqref="F21"/>
    </sheetView>
  </sheetViews>
  <sheetFormatPr defaultRowHeight="15" x14ac:dyDescent="0.25"/>
  <cols>
    <col min="1" max="1" width="9.140625" customWidth="1"/>
    <col min="2" max="2" width="9" customWidth="1"/>
    <col min="3" max="3" width="64.28515625" style="1" customWidth="1"/>
    <col min="4" max="8" width="9.140625" customWidth="1"/>
    <col min="10" max="10" width="35.28515625" customWidth="1"/>
    <col min="16" max="16" width="10.7109375" customWidth="1"/>
  </cols>
  <sheetData>
    <row r="1" spans="2:7" ht="45" x14ac:dyDescent="0.25">
      <c r="D1" t="s">
        <v>49</v>
      </c>
      <c r="E1" t="s">
        <v>50</v>
      </c>
      <c r="F1" s="8" t="s">
        <v>24</v>
      </c>
      <c r="G1" s="8" t="s">
        <v>25</v>
      </c>
    </row>
    <row r="2" spans="2:7" s="1" customFormat="1" ht="47.25" x14ac:dyDescent="0.25">
      <c r="B2" s="62">
        <v>1</v>
      </c>
      <c r="C2" s="80" t="s">
        <v>60</v>
      </c>
      <c r="D2" s="35">
        <v>34</v>
      </c>
      <c r="E2" s="35">
        <v>0</v>
      </c>
      <c r="F2" s="35">
        <v>34</v>
      </c>
      <c r="G2" s="67">
        <f t="shared" ref="G2:G25" si="0">D2/F2*100</f>
        <v>100</v>
      </c>
    </row>
    <row r="3" spans="2:7" s="1" customFormat="1" ht="31.5" x14ac:dyDescent="0.25">
      <c r="B3" s="62">
        <v>2</v>
      </c>
      <c r="C3" s="80" t="s">
        <v>92</v>
      </c>
      <c r="D3" s="35">
        <v>6</v>
      </c>
      <c r="E3" s="35">
        <v>0</v>
      </c>
      <c r="F3" s="35">
        <v>6</v>
      </c>
      <c r="G3" s="67">
        <f t="shared" si="0"/>
        <v>100</v>
      </c>
    </row>
    <row r="4" spans="2:7" s="1" customFormat="1" ht="47.25" x14ac:dyDescent="0.25">
      <c r="B4" s="62">
        <v>3</v>
      </c>
      <c r="C4" s="80" t="s">
        <v>61</v>
      </c>
      <c r="D4" s="35">
        <v>7</v>
      </c>
      <c r="E4" s="35">
        <v>0</v>
      </c>
      <c r="F4" s="35">
        <v>7</v>
      </c>
      <c r="G4" s="67">
        <f t="shared" si="0"/>
        <v>100</v>
      </c>
    </row>
    <row r="5" spans="2:7" s="1" customFormat="1" ht="47.25" x14ac:dyDescent="0.25">
      <c r="B5" s="62">
        <v>4</v>
      </c>
      <c r="C5" s="80" t="s">
        <v>76</v>
      </c>
      <c r="D5" s="35">
        <v>34</v>
      </c>
      <c r="E5" s="35">
        <v>0</v>
      </c>
      <c r="F5" s="35">
        <v>34</v>
      </c>
      <c r="G5" s="67">
        <f t="shared" si="0"/>
        <v>100</v>
      </c>
    </row>
    <row r="6" spans="2:7" s="1" customFormat="1" ht="31.5" x14ac:dyDescent="0.25">
      <c r="B6" s="62">
        <v>5</v>
      </c>
      <c r="C6" s="80" t="s">
        <v>89</v>
      </c>
      <c r="D6" s="35">
        <v>10</v>
      </c>
      <c r="E6" s="35">
        <v>0</v>
      </c>
      <c r="F6" s="35">
        <v>10</v>
      </c>
      <c r="G6" s="67">
        <f t="shared" si="0"/>
        <v>100</v>
      </c>
    </row>
    <row r="7" spans="2:7" s="1" customFormat="1" ht="15.75" x14ac:dyDescent="0.25">
      <c r="B7" s="62">
        <v>6</v>
      </c>
      <c r="C7" s="81" t="s">
        <v>63</v>
      </c>
      <c r="D7" s="35">
        <v>11</v>
      </c>
      <c r="E7" s="35">
        <v>0</v>
      </c>
      <c r="F7" s="35">
        <v>11</v>
      </c>
      <c r="G7" s="67">
        <f t="shared" si="0"/>
        <v>100</v>
      </c>
    </row>
    <row r="8" spans="2:7" s="1" customFormat="1" ht="31.5" x14ac:dyDescent="0.25">
      <c r="B8" s="62">
        <v>7</v>
      </c>
      <c r="C8" s="80" t="s">
        <v>90</v>
      </c>
      <c r="D8" s="35">
        <v>29</v>
      </c>
      <c r="E8" s="35">
        <v>0</v>
      </c>
      <c r="F8" s="35">
        <v>29</v>
      </c>
      <c r="G8" s="67">
        <f t="shared" si="0"/>
        <v>100</v>
      </c>
    </row>
    <row r="9" spans="2:7" s="1" customFormat="1" ht="31.5" x14ac:dyDescent="0.25">
      <c r="B9" s="62">
        <v>8</v>
      </c>
      <c r="C9" s="80" t="s">
        <v>65</v>
      </c>
      <c r="D9" s="35">
        <v>4</v>
      </c>
      <c r="E9" s="35">
        <v>0</v>
      </c>
      <c r="F9" s="35">
        <v>4</v>
      </c>
      <c r="G9" s="67">
        <f t="shared" si="0"/>
        <v>100</v>
      </c>
    </row>
    <row r="10" spans="2:7" s="1" customFormat="1" ht="47.25" x14ac:dyDescent="0.25">
      <c r="B10" s="62">
        <v>9</v>
      </c>
      <c r="C10" s="80" t="s">
        <v>67</v>
      </c>
      <c r="D10" s="35">
        <v>13</v>
      </c>
      <c r="E10" s="35">
        <v>0</v>
      </c>
      <c r="F10" s="35">
        <v>13</v>
      </c>
      <c r="G10" s="67">
        <f t="shared" si="0"/>
        <v>100</v>
      </c>
    </row>
    <row r="11" spans="2:7" s="1" customFormat="1" ht="47.25" x14ac:dyDescent="0.25">
      <c r="B11" s="62">
        <v>10</v>
      </c>
      <c r="C11" s="80" t="s">
        <v>68</v>
      </c>
      <c r="D11" s="35">
        <v>11</v>
      </c>
      <c r="E11" s="35">
        <v>0</v>
      </c>
      <c r="F11" s="35">
        <v>11</v>
      </c>
      <c r="G11" s="67">
        <f t="shared" si="0"/>
        <v>100</v>
      </c>
    </row>
    <row r="12" spans="2:7" s="1" customFormat="1" ht="47.25" x14ac:dyDescent="0.25">
      <c r="B12" s="62">
        <v>11</v>
      </c>
      <c r="C12" s="80" t="s">
        <v>86</v>
      </c>
      <c r="D12" s="35">
        <v>13</v>
      </c>
      <c r="E12" s="35">
        <v>0</v>
      </c>
      <c r="F12" s="35">
        <v>13</v>
      </c>
      <c r="G12" s="67">
        <f t="shared" si="0"/>
        <v>100</v>
      </c>
    </row>
    <row r="13" spans="2:7" s="1" customFormat="1" ht="31.5" x14ac:dyDescent="0.25">
      <c r="B13" s="62">
        <v>12</v>
      </c>
      <c r="C13" s="80" t="s">
        <v>70</v>
      </c>
      <c r="D13" s="35">
        <v>32</v>
      </c>
      <c r="E13" s="35">
        <v>0</v>
      </c>
      <c r="F13" s="35">
        <v>32</v>
      </c>
      <c r="G13" s="67">
        <f t="shared" si="0"/>
        <v>100</v>
      </c>
    </row>
    <row r="14" spans="2:7" s="1" customFormat="1" ht="47.25" x14ac:dyDescent="0.25">
      <c r="B14" s="62">
        <v>13</v>
      </c>
      <c r="C14" s="80" t="s">
        <v>71</v>
      </c>
      <c r="D14" s="35">
        <v>9</v>
      </c>
      <c r="E14" s="35">
        <v>0</v>
      </c>
      <c r="F14" s="35">
        <v>9</v>
      </c>
      <c r="G14" s="67">
        <f t="shared" si="0"/>
        <v>100</v>
      </c>
    </row>
    <row r="15" spans="2:7" s="1" customFormat="1" ht="47.25" x14ac:dyDescent="0.25">
      <c r="B15" s="62">
        <v>14</v>
      </c>
      <c r="C15" s="80" t="s">
        <v>91</v>
      </c>
      <c r="D15" s="35">
        <v>4</v>
      </c>
      <c r="E15" s="35">
        <v>0</v>
      </c>
      <c r="F15" s="35">
        <v>4</v>
      </c>
      <c r="G15" s="67">
        <f t="shared" si="0"/>
        <v>100</v>
      </c>
    </row>
    <row r="16" spans="2:7" s="1" customFormat="1" ht="46.5" customHeight="1" x14ac:dyDescent="0.25">
      <c r="B16" s="62">
        <v>15</v>
      </c>
      <c r="C16" s="83" t="s">
        <v>72</v>
      </c>
      <c r="D16" s="35">
        <v>2</v>
      </c>
      <c r="E16" s="35">
        <v>0</v>
      </c>
      <c r="F16" s="35">
        <v>2</v>
      </c>
      <c r="G16" s="67">
        <f t="shared" si="0"/>
        <v>100</v>
      </c>
    </row>
    <row r="17" spans="2:7" s="1" customFormat="1" ht="45" x14ac:dyDescent="0.25">
      <c r="B17" s="62">
        <v>16</v>
      </c>
      <c r="C17" s="83" t="s">
        <v>73</v>
      </c>
      <c r="D17" s="35">
        <v>19</v>
      </c>
      <c r="E17" s="35">
        <v>0</v>
      </c>
      <c r="F17" s="35">
        <v>19</v>
      </c>
      <c r="G17" s="67">
        <f t="shared" si="0"/>
        <v>100</v>
      </c>
    </row>
    <row r="18" spans="2:7" s="1" customFormat="1" ht="30" x14ac:dyDescent="0.25">
      <c r="B18" s="62">
        <v>17</v>
      </c>
      <c r="C18" s="83" t="s">
        <v>74</v>
      </c>
      <c r="D18" s="35">
        <v>5</v>
      </c>
      <c r="E18" s="35">
        <v>0</v>
      </c>
      <c r="F18" s="35">
        <v>5</v>
      </c>
      <c r="G18" s="67">
        <f t="shared" si="0"/>
        <v>100</v>
      </c>
    </row>
    <row r="19" spans="2:7" s="1" customFormat="1" ht="30" x14ac:dyDescent="0.25">
      <c r="B19" s="62">
        <v>18</v>
      </c>
      <c r="C19" s="83" t="s">
        <v>95</v>
      </c>
      <c r="D19" s="35">
        <v>14</v>
      </c>
      <c r="E19" s="35">
        <v>0</v>
      </c>
      <c r="F19" s="35">
        <v>14</v>
      </c>
      <c r="G19" s="67">
        <f t="shared" si="0"/>
        <v>100</v>
      </c>
    </row>
    <row r="20" spans="2:7" s="1" customFormat="1" ht="15.75" x14ac:dyDescent="0.25">
      <c r="B20" s="62">
        <v>19</v>
      </c>
      <c r="C20" s="85" t="s">
        <v>75</v>
      </c>
      <c r="D20" s="35">
        <v>16</v>
      </c>
      <c r="E20" s="35">
        <v>0</v>
      </c>
      <c r="F20" s="35">
        <v>16</v>
      </c>
      <c r="G20" s="67">
        <f t="shared" si="0"/>
        <v>100</v>
      </c>
    </row>
    <row r="21" spans="2:7" s="1" customFormat="1" ht="31.5" x14ac:dyDescent="0.25">
      <c r="B21" s="62">
        <v>20</v>
      </c>
      <c r="C21" s="80" t="s">
        <v>26</v>
      </c>
      <c r="D21" s="35">
        <v>85</v>
      </c>
      <c r="E21" s="35">
        <v>2</v>
      </c>
      <c r="F21" s="35">
        <v>87</v>
      </c>
      <c r="G21" s="67">
        <f t="shared" si="0"/>
        <v>97.701149425287355</v>
      </c>
    </row>
    <row r="22" spans="2:7" s="1" customFormat="1" ht="31.5" x14ac:dyDescent="0.25">
      <c r="B22" s="62">
        <v>21</v>
      </c>
      <c r="C22" s="80" t="s">
        <v>59</v>
      </c>
      <c r="D22" s="35">
        <v>38</v>
      </c>
      <c r="E22" s="35">
        <v>0</v>
      </c>
      <c r="F22" s="35">
        <v>39</v>
      </c>
      <c r="G22" s="67">
        <f t="shared" si="0"/>
        <v>97.435897435897431</v>
      </c>
    </row>
    <row r="23" spans="2:7" s="1" customFormat="1" ht="47.25" x14ac:dyDescent="0.25">
      <c r="B23" s="62">
        <v>22</v>
      </c>
      <c r="C23" s="80" t="s">
        <v>94</v>
      </c>
      <c r="D23" s="35">
        <v>31</v>
      </c>
      <c r="E23" s="35">
        <v>1</v>
      </c>
      <c r="F23" s="35">
        <v>32</v>
      </c>
      <c r="G23" s="67">
        <f t="shared" si="0"/>
        <v>96.875</v>
      </c>
    </row>
    <row r="24" spans="2:7" s="1" customFormat="1" ht="63" x14ac:dyDescent="0.25">
      <c r="B24" s="62">
        <v>23</v>
      </c>
      <c r="C24" s="80" t="s">
        <v>93</v>
      </c>
      <c r="D24" s="35">
        <v>29</v>
      </c>
      <c r="E24" s="35">
        <v>1</v>
      </c>
      <c r="F24" s="35">
        <v>30</v>
      </c>
      <c r="G24" s="67">
        <f t="shared" si="0"/>
        <v>96.666666666666671</v>
      </c>
    </row>
    <row r="25" spans="2:7" s="1" customFormat="1" ht="48" thickBot="1" x14ac:dyDescent="0.3">
      <c r="B25" s="62">
        <v>24</v>
      </c>
      <c r="C25" s="86" t="s">
        <v>69</v>
      </c>
      <c r="D25" s="35">
        <v>25</v>
      </c>
      <c r="E25" s="35">
        <v>2</v>
      </c>
      <c r="F25" s="35">
        <v>27</v>
      </c>
      <c r="G25" s="67">
        <f t="shared" si="0"/>
        <v>92.592592592592595</v>
      </c>
    </row>
  </sheetData>
  <sortState xmlns:xlrd2="http://schemas.microsoft.com/office/spreadsheetml/2017/richdata2" ref="C2:G25">
    <sortCondition descending="1" ref="G2:G2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C1" workbookViewId="0">
      <selection activeCell="C1" sqref="C1"/>
    </sheetView>
  </sheetViews>
  <sheetFormatPr defaultRowHeight="15" x14ac:dyDescent="0.25"/>
  <cols>
    <col min="1" max="1" width="4.85546875" customWidth="1"/>
    <col min="2" max="2" width="91.85546875" style="1" customWidth="1"/>
    <col min="3" max="3" width="9.5703125" style="1" bestFit="1" customWidth="1"/>
  </cols>
  <sheetData>
    <row r="1" spans="1:4" s="1" customFormat="1" ht="30.75" customHeight="1" x14ac:dyDescent="0.25">
      <c r="A1" s="62">
        <v>1</v>
      </c>
      <c r="B1" s="80" t="s">
        <v>60</v>
      </c>
      <c r="C1" s="63">
        <v>1</v>
      </c>
      <c r="D1" s="64"/>
    </row>
    <row r="2" spans="1:4" s="1" customFormat="1" ht="31.5" x14ac:dyDescent="0.25">
      <c r="A2" s="62">
        <v>2</v>
      </c>
      <c r="B2" s="80" t="s">
        <v>89</v>
      </c>
      <c r="C2" s="53">
        <v>1</v>
      </c>
      <c r="D2" s="64"/>
    </row>
    <row r="3" spans="1:4" s="1" customFormat="1" ht="16.5" x14ac:dyDescent="0.25">
      <c r="A3" s="62">
        <v>3</v>
      </c>
      <c r="B3" s="81" t="s">
        <v>63</v>
      </c>
      <c r="C3" s="53">
        <v>1</v>
      </c>
      <c r="D3" s="64"/>
    </row>
    <row r="4" spans="1:4" s="1" customFormat="1" ht="16.5" x14ac:dyDescent="0.25">
      <c r="A4" s="62">
        <v>4</v>
      </c>
      <c r="B4" s="80" t="s">
        <v>90</v>
      </c>
      <c r="C4" s="53">
        <v>1</v>
      </c>
      <c r="D4" s="64"/>
    </row>
    <row r="5" spans="1:4" s="1" customFormat="1" ht="31.5" x14ac:dyDescent="0.25">
      <c r="A5" s="62">
        <v>5</v>
      </c>
      <c r="B5" s="80" t="s">
        <v>86</v>
      </c>
      <c r="C5" s="53">
        <v>1</v>
      </c>
      <c r="D5" s="64"/>
    </row>
    <row r="6" spans="1:4" s="1" customFormat="1" ht="37.5" customHeight="1" x14ac:dyDescent="0.25">
      <c r="A6" s="62">
        <v>6</v>
      </c>
      <c r="B6" s="80" t="s">
        <v>70</v>
      </c>
      <c r="C6" s="53">
        <v>1</v>
      </c>
      <c r="D6" s="64"/>
    </row>
    <row r="7" spans="1:4" s="1" customFormat="1" ht="31.5" x14ac:dyDescent="0.25">
      <c r="A7" s="62">
        <v>7</v>
      </c>
      <c r="B7" s="80" t="s">
        <v>71</v>
      </c>
      <c r="C7" s="53">
        <v>1</v>
      </c>
      <c r="D7" s="64"/>
    </row>
    <row r="8" spans="1:4" s="1" customFormat="1" ht="30" x14ac:dyDescent="0.25">
      <c r="A8" s="62">
        <v>8</v>
      </c>
      <c r="B8" s="83" t="s">
        <v>73</v>
      </c>
      <c r="C8" s="53">
        <v>1</v>
      </c>
      <c r="D8" s="64"/>
    </row>
    <row r="9" spans="1:4" s="1" customFormat="1" ht="30" x14ac:dyDescent="0.25">
      <c r="A9" s="62">
        <v>9</v>
      </c>
      <c r="B9" s="83" t="s">
        <v>74</v>
      </c>
      <c r="C9" s="53">
        <v>1</v>
      </c>
      <c r="D9" s="64"/>
    </row>
    <row r="10" spans="1:4" s="1" customFormat="1" ht="30" x14ac:dyDescent="0.25">
      <c r="A10" s="62">
        <v>10</v>
      </c>
      <c r="B10" s="83" t="s">
        <v>95</v>
      </c>
      <c r="C10" s="53">
        <v>1</v>
      </c>
      <c r="D10" s="64"/>
    </row>
    <row r="11" spans="1:4" s="1" customFormat="1" ht="31.5" x14ac:dyDescent="0.25">
      <c r="A11" s="62">
        <v>11</v>
      </c>
      <c r="B11" s="80" t="s">
        <v>76</v>
      </c>
      <c r="C11" s="53">
        <v>1</v>
      </c>
      <c r="D11" s="64"/>
    </row>
    <row r="12" spans="1:4" s="1" customFormat="1" ht="31.5" x14ac:dyDescent="0.25">
      <c r="A12" s="62">
        <v>12</v>
      </c>
      <c r="B12" s="80" t="s">
        <v>65</v>
      </c>
      <c r="C12" s="53">
        <v>1</v>
      </c>
      <c r="D12" s="64"/>
    </row>
    <row r="13" spans="1:4" s="1" customFormat="1" ht="45" x14ac:dyDescent="0.25">
      <c r="A13" s="62">
        <v>13</v>
      </c>
      <c r="B13" s="83" t="s">
        <v>72</v>
      </c>
      <c r="C13" s="53">
        <v>1</v>
      </c>
      <c r="D13" s="64"/>
    </row>
    <row r="14" spans="1:4" s="1" customFormat="1" ht="47.25" x14ac:dyDescent="0.25">
      <c r="A14" s="62">
        <v>14</v>
      </c>
      <c r="B14" s="80" t="s">
        <v>93</v>
      </c>
      <c r="C14" s="53">
        <v>1</v>
      </c>
      <c r="D14" s="64"/>
    </row>
    <row r="15" spans="1:4" s="1" customFormat="1" ht="16.5" x14ac:dyDescent="0.25">
      <c r="A15" s="62">
        <v>15</v>
      </c>
      <c r="B15" s="85" t="s">
        <v>75</v>
      </c>
      <c r="C15" s="53">
        <v>0.99</v>
      </c>
      <c r="D15" s="64"/>
    </row>
    <row r="16" spans="1:4" s="1" customFormat="1" ht="31.5" x14ac:dyDescent="0.25">
      <c r="A16" s="62">
        <v>16</v>
      </c>
      <c r="B16" s="80" t="s">
        <v>91</v>
      </c>
      <c r="C16" s="53">
        <v>0.99</v>
      </c>
      <c r="D16" s="64"/>
    </row>
    <row r="17" spans="1:6" s="1" customFormat="1" ht="16.5" x14ac:dyDescent="0.25">
      <c r="A17" s="62">
        <v>17</v>
      </c>
      <c r="B17" s="80" t="s">
        <v>59</v>
      </c>
      <c r="C17" s="53">
        <v>0.99</v>
      </c>
      <c r="D17" s="64"/>
    </row>
    <row r="18" spans="1:6" s="1" customFormat="1" ht="31.5" x14ac:dyDescent="0.25">
      <c r="A18" s="62">
        <v>18</v>
      </c>
      <c r="B18" s="80" t="s">
        <v>92</v>
      </c>
      <c r="C18" s="53">
        <v>0.99</v>
      </c>
      <c r="D18" s="64"/>
    </row>
    <row r="19" spans="1:6" s="1" customFormat="1" ht="31.5" x14ac:dyDescent="0.25">
      <c r="A19" s="62">
        <v>19</v>
      </c>
      <c r="B19" s="80" t="s">
        <v>68</v>
      </c>
      <c r="C19" s="53">
        <v>0.98</v>
      </c>
      <c r="D19" s="64"/>
    </row>
    <row r="20" spans="1:6" s="66" customFormat="1" ht="31.5" x14ac:dyDescent="0.3">
      <c r="A20" s="62">
        <v>20</v>
      </c>
      <c r="B20" s="80" t="s">
        <v>26</v>
      </c>
      <c r="C20" s="53">
        <v>0.97</v>
      </c>
      <c r="D20" s="64"/>
      <c r="E20" s="65"/>
      <c r="F20" s="65"/>
    </row>
    <row r="21" spans="1:6" s="1" customFormat="1" ht="31.5" x14ac:dyDescent="0.25">
      <c r="A21" s="62">
        <v>21</v>
      </c>
      <c r="B21" s="80" t="s">
        <v>69</v>
      </c>
      <c r="C21" s="53">
        <v>0.95</v>
      </c>
      <c r="D21" s="64"/>
    </row>
    <row r="22" spans="1:6" s="1" customFormat="1" ht="31.5" x14ac:dyDescent="0.25">
      <c r="A22" s="62">
        <v>22</v>
      </c>
      <c r="B22" s="80" t="s">
        <v>61</v>
      </c>
      <c r="C22" s="53">
        <v>0.92</v>
      </c>
    </row>
    <row r="23" spans="1:6" s="1" customFormat="1" ht="47.25" x14ac:dyDescent="0.25">
      <c r="A23" s="62">
        <v>23</v>
      </c>
      <c r="B23" s="80" t="s">
        <v>67</v>
      </c>
      <c r="C23" s="53">
        <v>0.91</v>
      </c>
    </row>
    <row r="24" spans="1:6" s="1" customFormat="1" ht="32.25" thickBot="1" x14ac:dyDescent="0.3">
      <c r="A24" s="62">
        <v>24</v>
      </c>
      <c r="B24" s="86" t="s">
        <v>94</v>
      </c>
      <c r="C24" s="53">
        <v>0.85</v>
      </c>
    </row>
    <row r="25" spans="1:6" s="1" customFormat="1" ht="15.75" x14ac:dyDescent="0.25">
      <c r="A25" s="62"/>
      <c r="B25" s="35"/>
      <c r="C25" s="36"/>
    </row>
    <row r="26" spans="1:6" s="1" customFormat="1" ht="15.75" x14ac:dyDescent="0.25">
      <c r="A26" s="62"/>
      <c r="B26" s="35"/>
      <c r="C26" s="36"/>
    </row>
  </sheetData>
  <sortState xmlns:xlrd2="http://schemas.microsoft.com/office/spreadsheetml/2017/richdata2" ref="B1:C24">
    <sortCondition descending="1" ref="C1:C24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topLeftCell="B7" workbookViewId="0">
      <selection activeCell="C19" sqref="C19"/>
    </sheetView>
  </sheetViews>
  <sheetFormatPr defaultRowHeight="15.75" x14ac:dyDescent="0.25"/>
  <cols>
    <col min="1" max="1" width="4.85546875" style="14" customWidth="1"/>
    <col min="2" max="2" width="91.85546875" style="17" customWidth="1"/>
    <col min="3" max="3" width="21.5703125" customWidth="1"/>
    <col min="4" max="4" width="10.85546875" style="1" hidden="1" customWidth="1"/>
    <col min="5" max="5" width="18.5703125" customWidth="1"/>
    <col min="6" max="6" width="10" hidden="1" customWidth="1"/>
    <col min="7" max="7" width="18" customWidth="1"/>
    <col min="8" max="8" width="5.85546875" hidden="1" customWidth="1"/>
    <col min="9" max="9" width="18.5703125" customWidth="1"/>
    <col min="10" max="10" width="25.140625" customWidth="1"/>
    <col min="11" max="12" width="9.140625" hidden="1" customWidth="1"/>
    <col min="13" max="13" width="1.85546875" customWidth="1"/>
    <col min="14" max="14" width="3.42578125" customWidth="1"/>
    <col min="15" max="15" width="5.5703125" customWidth="1"/>
    <col min="16" max="16" width="1.28515625" customWidth="1"/>
  </cols>
  <sheetData>
    <row r="1" spans="1:10" s="1" customFormat="1" ht="18.75" x14ac:dyDescent="0.3">
      <c r="A1" s="14"/>
      <c r="B1" s="114" t="s">
        <v>32</v>
      </c>
      <c r="C1" s="114"/>
      <c r="D1" s="114"/>
      <c r="E1" s="114"/>
      <c r="F1" s="114"/>
      <c r="G1" s="114"/>
      <c r="H1" s="114"/>
      <c r="I1" s="114"/>
      <c r="J1" s="114"/>
    </row>
    <row r="2" spans="1:10" s="1" customFormat="1" ht="18.75" x14ac:dyDescent="0.25">
      <c r="A2" s="14"/>
      <c r="B2" s="115" t="s">
        <v>33</v>
      </c>
      <c r="C2" s="115"/>
      <c r="D2" s="115"/>
      <c r="E2" s="115"/>
      <c r="F2" s="115"/>
      <c r="G2" s="115"/>
      <c r="H2" s="115"/>
      <c r="I2" s="115"/>
      <c r="J2" s="115"/>
    </row>
    <row r="3" spans="1:10" s="1" customFormat="1" ht="18.75" x14ac:dyDescent="0.25">
      <c r="A3" s="14"/>
      <c r="B3" s="116" t="s">
        <v>58</v>
      </c>
      <c r="C3" s="116"/>
      <c r="D3" s="116"/>
      <c r="E3" s="116"/>
      <c r="F3" s="116"/>
      <c r="G3" s="116"/>
      <c r="H3" s="116"/>
      <c r="I3" s="116"/>
      <c r="J3" s="116"/>
    </row>
    <row r="4" spans="1:10" s="16" customFormat="1" x14ac:dyDescent="0.25">
      <c r="A4" s="100" t="s">
        <v>8</v>
      </c>
      <c r="B4" s="117" t="s">
        <v>9</v>
      </c>
      <c r="C4" s="119" t="s">
        <v>34</v>
      </c>
      <c r="D4" s="120"/>
      <c r="E4" s="120"/>
      <c r="F4" s="120"/>
      <c r="G4" s="120"/>
      <c r="H4" s="121"/>
      <c r="I4" s="111" t="s">
        <v>35</v>
      </c>
      <c r="J4" s="111" t="s">
        <v>36</v>
      </c>
    </row>
    <row r="5" spans="1:10" s="16" customFormat="1" ht="78.75" x14ac:dyDescent="0.25">
      <c r="A5" s="100"/>
      <c r="B5" s="118"/>
      <c r="C5" s="15" t="s">
        <v>37</v>
      </c>
      <c r="D5" s="111" t="s">
        <v>38</v>
      </c>
      <c r="E5" s="15" t="s">
        <v>39</v>
      </c>
      <c r="F5" s="111" t="s">
        <v>38</v>
      </c>
      <c r="G5" s="15" t="s">
        <v>40</v>
      </c>
      <c r="H5" s="111" t="s">
        <v>38</v>
      </c>
      <c r="I5" s="122"/>
      <c r="J5" s="112"/>
    </row>
    <row r="6" spans="1:10" s="1" customFormat="1" ht="18.75" x14ac:dyDescent="0.25">
      <c r="A6" s="100"/>
      <c r="B6" s="118"/>
      <c r="C6" s="18" t="s">
        <v>41</v>
      </c>
      <c r="D6" s="112"/>
      <c r="E6" s="18" t="s">
        <v>42</v>
      </c>
      <c r="F6" s="112"/>
      <c r="G6" s="18" t="s">
        <v>43</v>
      </c>
      <c r="H6" s="112"/>
      <c r="I6" s="22" t="s">
        <v>44</v>
      </c>
      <c r="J6" s="112"/>
    </row>
    <row r="7" spans="1:10" s="51" customFormat="1" ht="45" x14ac:dyDescent="0.3">
      <c r="A7" s="48">
        <v>1</v>
      </c>
      <c r="B7" s="83" t="s">
        <v>72</v>
      </c>
      <c r="C7" s="54">
        <v>1</v>
      </c>
      <c r="D7" s="49">
        <v>0.4</v>
      </c>
      <c r="E7" s="54">
        <v>1</v>
      </c>
      <c r="F7" s="49">
        <v>0.3</v>
      </c>
      <c r="G7" s="54">
        <v>1</v>
      </c>
      <c r="H7" s="49">
        <v>0.3</v>
      </c>
      <c r="I7" s="49">
        <f t="shared" ref="I7:I22" si="0">C7*D7+E7*F7+G7*H7</f>
        <v>1</v>
      </c>
      <c r="J7" s="50" t="s">
        <v>77</v>
      </c>
    </row>
    <row r="8" spans="1:10" s="51" customFormat="1" ht="43.5" customHeight="1" x14ac:dyDescent="0.3">
      <c r="A8" s="52">
        <v>2</v>
      </c>
      <c r="B8" s="80" t="s">
        <v>86</v>
      </c>
      <c r="C8" s="54">
        <v>1</v>
      </c>
      <c r="D8" s="49">
        <v>0.4</v>
      </c>
      <c r="E8" s="54">
        <v>1</v>
      </c>
      <c r="F8" s="49">
        <v>0.3</v>
      </c>
      <c r="G8" s="54">
        <v>1</v>
      </c>
      <c r="H8" s="49">
        <v>0.3</v>
      </c>
      <c r="I8" s="49">
        <f t="shared" si="0"/>
        <v>1</v>
      </c>
      <c r="J8" s="50" t="s">
        <v>77</v>
      </c>
    </row>
    <row r="9" spans="1:10" s="51" customFormat="1" ht="31.5" x14ac:dyDescent="0.3">
      <c r="A9" s="48">
        <v>3</v>
      </c>
      <c r="B9" s="80" t="s">
        <v>65</v>
      </c>
      <c r="C9" s="49">
        <v>1</v>
      </c>
      <c r="D9" s="49">
        <v>0.4</v>
      </c>
      <c r="E9" s="55">
        <v>1</v>
      </c>
      <c r="F9" s="49">
        <v>0.3</v>
      </c>
      <c r="G9" s="55">
        <v>1</v>
      </c>
      <c r="H9" s="49">
        <v>0.3</v>
      </c>
      <c r="I9" s="49">
        <f t="shared" si="0"/>
        <v>1</v>
      </c>
      <c r="J9" s="50" t="s">
        <v>77</v>
      </c>
    </row>
    <row r="10" spans="1:10" s="51" customFormat="1" ht="17.25" x14ac:dyDescent="0.3">
      <c r="A10" s="52">
        <v>4</v>
      </c>
      <c r="B10" s="80" t="s">
        <v>90</v>
      </c>
      <c r="C10" s="49">
        <v>1</v>
      </c>
      <c r="D10" s="49">
        <v>0.4</v>
      </c>
      <c r="E10" s="55">
        <v>1</v>
      </c>
      <c r="F10" s="49">
        <v>0.3</v>
      </c>
      <c r="G10" s="55">
        <v>1</v>
      </c>
      <c r="H10" s="49">
        <v>0.3</v>
      </c>
      <c r="I10" s="49">
        <f t="shared" si="0"/>
        <v>1</v>
      </c>
      <c r="J10" s="50" t="s">
        <v>77</v>
      </c>
    </row>
    <row r="11" spans="1:10" s="51" customFormat="1" ht="17.25" x14ac:dyDescent="0.3">
      <c r="A11" s="48">
        <v>5</v>
      </c>
      <c r="B11" s="81" t="s">
        <v>63</v>
      </c>
      <c r="C11" s="49">
        <v>1</v>
      </c>
      <c r="D11" s="49">
        <v>0.4</v>
      </c>
      <c r="E11" s="49">
        <v>1</v>
      </c>
      <c r="F11" s="49">
        <v>0.3</v>
      </c>
      <c r="G11" s="49">
        <v>1</v>
      </c>
      <c r="H11" s="49">
        <v>0.3</v>
      </c>
      <c r="I11" s="49">
        <f t="shared" si="0"/>
        <v>1</v>
      </c>
      <c r="J11" s="50" t="s">
        <v>77</v>
      </c>
    </row>
    <row r="12" spans="1:10" s="51" customFormat="1" ht="31.5" x14ac:dyDescent="0.3">
      <c r="A12" s="52">
        <v>6</v>
      </c>
      <c r="B12" s="80" t="s">
        <v>89</v>
      </c>
      <c r="C12" s="49">
        <v>1</v>
      </c>
      <c r="D12" s="49">
        <v>0.4</v>
      </c>
      <c r="E12" s="49">
        <v>1</v>
      </c>
      <c r="F12" s="49">
        <v>0.3</v>
      </c>
      <c r="G12" s="49">
        <v>1</v>
      </c>
      <c r="H12" s="49">
        <v>0.3</v>
      </c>
      <c r="I12" s="49">
        <f t="shared" si="0"/>
        <v>1</v>
      </c>
      <c r="J12" s="50" t="s">
        <v>77</v>
      </c>
    </row>
    <row r="13" spans="1:10" s="57" customFormat="1" ht="30" x14ac:dyDescent="0.3">
      <c r="A13" s="48">
        <v>7</v>
      </c>
      <c r="B13" s="83" t="s">
        <v>73</v>
      </c>
      <c r="C13" s="54">
        <v>1</v>
      </c>
      <c r="D13" s="49">
        <v>0.4</v>
      </c>
      <c r="E13" s="54">
        <v>1</v>
      </c>
      <c r="F13" s="49">
        <v>0.3</v>
      </c>
      <c r="G13" s="54">
        <v>1</v>
      </c>
      <c r="H13" s="49">
        <v>0.3</v>
      </c>
      <c r="I13" s="49">
        <f t="shared" si="0"/>
        <v>1</v>
      </c>
      <c r="J13" s="50" t="s">
        <v>77</v>
      </c>
    </row>
    <row r="14" spans="1:10" s="57" customFormat="1" ht="30" x14ac:dyDescent="0.3">
      <c r="A14" s="52">
        <v>8</v>
      </c>
      <c r="B14" s="83" t="s">
        <v>95</v>
      </c>
      <c r="C14" s="54">
        <v>1</v>
      </c>
      <c r="D14" s="49">
        <v>0.4</v>
      </c>
      <c r="E14" s="54">
        <v>1</v>
      </c>
      <c r="F14" s="49">
        <v>0.3</v>
      </c>
      <c r="G14" s="54">
        <v>1</v>
      </c>
      <c r="H14" s="49">
        <v>0.3</v>
      </c>
      <c r="I14" s="49">
        <f t="shared" si="0"/>
        <v>1</v>
      </c>
      <c r="J14" s="50" t="s">
        <v>77</v>
      </c>
    </row>
    <row r="15" spans="1:10" s="51" customFormat="1" ht="31.5" x14ac:dyDescent="0.3">
      <c r="A15" s="48">
        <v>9</v>
      </c>
      <c r="B15" s="80" t="s">
        <v>76</v>
      </c>
      <c r="C15" s="49">
        <v>1</v>
      </c>
      <c r="D15" s="49">
        <v>0.4</v>
      </c>
      <c r="E15" s="55">
        <v>1</v>
      </c>
      <c r="F15" s="49">
        <v>0.3</v>
      </c>
      <c r="G15" s="55">
        <v>1</v>
      </c>
      <c r="H15" s="49">
        <v>0.3</v>
      </c>
      <c r="I15" s="49">
        <f t="shared" si="0"/>
        <v>1</v>
      </c>
      <c r="J15" s="50" t="s">
        <v>77</v>
      </c>
    </row>
    <row r="16" spans="1:10" s="51" customFormat="1" ht="30" x14ac:dyDescent="0.3">
      <c r="A16" s="52">
        <v>10</v>
      </c>
      <c r="B16" s="83" t="s">
        <v>74</v>
      </c>
      <c r="C16" s="54">
        <v>1</v>
      </c>
      <c r="D16" s="49">
        <v>0.4</v>
      </c>
      <c r="E16" s="54">
        <v>1</v>
      </c>
      <c r="F16" s="49">
        <v>0.3</v>
      </c>
      <c r="G16" s="54">
        <v>1</v>
      </c>
      <c r="H16" s="49">
        <v>0.3</v>
      </c>
      <c r="I16" s="49">
        <f t="shared" si="0"/>
        <v>1</v>
      </c>
      <c r="J16" s="50" t="s">
        <v>77</v>
      </c>
    </row>
    <row r="17" spans="1:10" s="57" customFormat="1" ht="31.5" x14ac:dyDescent="0.3">
      <c r="A17" s="48">
        <v>11</v>
      </c>
      <c r="B17" s="80" t="s">
        <v>60</v>
      </c>
      <c r="C17" s="49">
        <v>1</v>
      </c>
      <c r="D17" s="49">
        <v>0.4</v>
      </c>
      <c r="E17" s="49">
        <v>1</v>
      </c>
      <c r="F17" s="49">
        <v>0.3</v>
      </c>
      <c r="G17" s="49">
        <v>1</v>
      </c>
      <c r="H17" s="49">
        <v>0.3</v>
      </c>
      <c r="I17" s="49">
        <f t="shared" si="0"/>
        <v>1</v>
      </c>
      <c r="J17" s="50" t="s">
        <v>77</v>
      </c>
    </row>
    <row r="18" spans="1:10" s="51" customFormat="1" ht="17.25" x14ac:dyDescent="0.3">
      <c r="A18" s="52">
        <v>12</v>
      </c>
      <c r="B18" s="84" t="s">
        <v>75</v>
      </c>
      <c r="C18" s="54">
        <v>0.97</v>
      </c>
      <c r="D18" s="49">
        <v>0.4</v>
      </c>
      <c r="E18" s="54">
        <v>1</v>
      </c>
      <c r="F18" s="49">
        <v>0.3</v>
      </c>
      <c r="G18" s="54">
        <v>1</v>
      </c>
      <c r="H18" s="49">
        <v>0.3</v>
      </c>
      <c r="I18" s="49">
        <f t="shared" si="0"/>
        <v>0.98799999999999999</v>
      </c>
      <c r="J18" s="50" t="s">
        <v>77</v>
      </c>
    </row>
    <row r="19" spans="1:10" s="51" customFormat="1" ht="31.5" x14ac:dyDescent="0.3">
      <c r="A19" s="48">
        <v>13</v>
      </c>
      <c r="B19" s="80" t="s">
        <v>71</v>
      </c>
      <c r="C19" s="49">
        <v>1</v>
      </c>
      <c r="D19" s="49">
        <v>0.4</v>
      </c>
      <c r="E19" s="55">
        <v>1</v>
      </c>
      <c r="F19" s="49">
        <v>0.3</v>
      </c>
      <c r="G19" s="55">
        <v>0.99</v>
      </c>
      <c r="H19" s="49">
        <v>0.3</v>
      </c>
      <c r="I19" s="49">
        <f t="shared" si="0"/>
        <v>0.99699999999999989</v>
      </c>
      <c r="J19" s="50" t="s">
        <v>77</v>
      </c>
    </row>
    <row r="20" spans="1:10" s="51" customFormat="1" ht="31.5" x14ac:dyDescent="0.3">
      <c r="A20" s="52">
        <v>14</v>
      </c>
      <c r="B20" s="80" t="s">
        <v>70</v>
      </c>
      <c r="C20" s="49">
        <v>1</v>
      </c>
      <c r="D20" s="49">
        <v>0.4</v>
      </c>
      <c r="E20" s="55">
        <v>1</v>
      </c>
      <c r="F20" s="49">
        <v>0.3</v>
      </c>
      <c r="G20" s="55">
        <v>0.99</v>
      </c>
      <c r="H20" s="49">
        <v>0.3</v>
      </c>
      <c r="I20" s="49">
        <f t="shared" si="0"/>
        <v>0.99699999999999989</v>
      </c>
      <c r="J20" s="50" t="s">
        <v>77</v>
      </c>
    </row>
    <row r="21" spans="1:10" s="51" customFormat="1" ht="47.25" x14ac:dyDescent="0.3">
      <c r="A21" s="48">
        <v>15</v>
      </c>
      <c r="B21" s="80" t="s">
        <v>93</v>
      </c>
      <c r="C21" s="49">
        <v>0.998</v>
      </c>
      <c r="D21" s="49">
        <v>0.4</v>
      </c>
      <c r="E21" s="56">
        <v>1</v>
      </c>
      <c r="F21" s="49">
        <v>0.3</v>
      </c>
      <c r="G21" s="56">
        <v>0.99</v>
      </c>
      <c r="H21" s="49">
        <v>0.3</v>
      </c>
      <c r="I21" s="49">
        <f t="shared" si="0"/>
        <v>0.99619999999999997</v>
      </c>
      <c r="J21" s="50" t="s">
        <v>77</v>
      </c>
    </row>
    <row r="22" spans="1:10" s="58" customFormat="1" ht="31.5" x14ac:dyDescent="0.3">
      <c r="A22" s="52">
        <v>16</v>
      </c>
      <c r="B22" s="80" t="s">
        <v>91</v>
      </c>
      <c r="C22" s="54">
        <v>1</v>
      </c>
      <c r="D22" s="49">
        <v>0.4</v>
      </c>
      <c r="E22" s="54">
        <v>1</v>
      </c>
      <c r="F22" s="49">
        <v>0.3</v>
      </c>
      <c r="G22" s="54">
        <v>0.98</v>
      </c>
      <c r="H22" s="49">
        <v>0.3</v>
      </c>
      <c r="I22" s="49">
        <f t="shared" si="0"/>
        <v>0.99399999999999999</v>
      </c>
      <c r="J22" s="50" t="s">
        <v>77</v>
      </c>
    </row>
    <row r="23" spans="1:10" s="51" customFormat="1" ht="31.5" x14ac:dyDescent="0.3">
      <c r="A23" s="48">
        <v>17</v>
      </c>
      <c r="B23" s="80" t="s">
        <v>92</v>
      </c>
      <c r="C23" s="49">
        <v>1</v>
      </c>
      <c r="D23" s="49">
        <v>0.4</v>
      </c>
      <c r="E23" s="49">
        <v>1</v>
      </c>
      <c r="F23" s="49">
        <v>0.3</v>
      </c>
      <c r="G23" s="49">
        <v>0.99</v>
      </c>
      <c r="H23" s="49">
        <v>0.3</v>
      </c>
      <c r="I23" s="49">
        <v>0.99</v>
      </c>
      <c r="J23" s="50" t="s">
        <v>77</v>
      </c>
    </row>
    <row r="24" spans="1:10" s="51" customFormat="1" ht="17.25" x14ac:dyDescent="0.3">
      <c r="A24" s="52">
        <v>18</v>
      </c>
      <c r="B24" s="80" t="s">
        <v>59</v>
      </c>
      <c r="C24" s="49">
        <v>1</v>
      </c>
      <c r="D24" s="49">
        <v>0.4</v>
      </c>
      <c r="E24" s="49">
        <v>0.97</v>
      </c>
      <c r="F24" s="49">
        <v>0.3</v>
      </c>
      <c r="G24" s="49">
        <v>0.98599999999999999</v>
      </c>
      <c r="H24" s="49">
        <v>0.3</v>
      </c>
      <c r="I24" s="49">
        <f t="shared" ref="I24:I30" si="1">C24*D24+E24*F24+G24*H24</f>
        <v>0.98680000000000012</v>
      </c>
      <c r="J24" s="50" t="s">
        <v>77</v>
      </c>
    </row>
    <row r="25" spans="1:10" s="51" customFormat="1" ht="31.5" x14ac:dyDescent="0.3">
      <c r="A25" s="48">
        <v>19</v>
      </c>
      <c r="B25" s="80" t="s">
        <v>68</v>
      </c>
      <c r="C25" s="49">
        <v>0.96</v>
      </c>
      <c r="D25" s="49">
        <v>0.4</v>
      </c>
      <c r="E25" s="49">
        <v>1</v>
      </c>
      <c r="F25" s="49">
        <v>0.3</v>
      </c>
      <c r="G25" s="49">
        <v>1</v>
      </c>
      <c r="H25" s="49">
        <v>0.3</v>
      </c>
      <c r="I25" s="49">
        <f t="shared" si="1"/>
        <v>0.98399999999999999</v>
      </c>
      <c r="J25" s="50" t="s">
        <v>77</v>
      </c>
    </row>
    <row r="26" spans="1:10" s="51" customFormat="1" ht="31.5" x14ac:dyDescent="0.3">
      <c r="A26" s="52">
        <v>20</v>
      </c>
      <c r="B26" s="80" t="s">
        <v>26</v>
      </c>
      <c r="C26" s="49">
        <v>0.95</v>
      </c>
      <c r="D26" s="49">
        <v>0.4</v>
      </c>
      <c r="E26" s="49">
        <v>0.97</v>
      </c>
      <c r="F26" s="49">
        <v>0.3</v>
      </c>
      <c r="G26" s="49">
        <v>0.98</v>
      </c>
      <c r="H26" s="49">
        <v>0.3</v>
      </c>
      <c r="I26" s="49">
        <f t="shared" si="1"/>
        <v>0.96500000000000008</v>
      </c>
      <c r="J26" s="50" t="s">
        <v>77</v>
      </c>
    </row>
    <row r="27" spans="1:10" s="51" customFormat="1" ht="31.5" x14ac:dyDescent="0.3">
      <c r="A27" s="48">
        <v>21</v>
      </c>
      <c r="B27" s="80" t="s">
        <v>69</v>
      </c>
      <c r="C27" s="49">
        <v>0.93</v>
      </c>
      <c r="D27" s="49">
        <v>0.4</v>
      </c>
      <c r="E27" s="49">
        <v>0.94</v>
      </c>
      <c r="F27" s="49">
        <v>0.3</v>
      </c>
      <c r="G27" s="49">
        <v>0.98</v>
      </c>
      <c r="H27" s="49">
        <v>0.3</v>
      </c>
      <c r="I27" s="49">
        <f t="shared" si="1"/>
        <v>0.94799999999999995</v>
      </c>
      <c r="J27" s="50" t="s">
        <v>77</v>
      </c>
    </row>
    <row r="28" spans="1:10" s="51" customFormat="1" ht="31.5" x14ac:dyDescent="0.3">
      <c r="A28" s="52">
        <v>22</v>
      </c>
      <c r="B28" s="80" t="s">
        <v>61</v>
      </c>
      <c r="C28" s="54">
        <v>0.8</v>
      </c>
      <c r="D28" s="49">
        <v>0.4</v>
      </c>
      <c r="E28" s="54">
        <v>1</v>
      </c>
      <c r="F28" s="49">
        <v>0.3</v>
      </c>
      <c r="G28" s="54">
        <v>1</v>
      </c>
      <c r="H28" s="49">
        <v>0.3</v>
      </c>
      <c r="I28" s="49">
        <f t="shared" si="1"/>
        <v>0.92000000000000015</v>
      </c>
      <c r="J28" s="50" t="s">
        <v>87</v>
      </c>
    </row>
    <row r="29" spans="1:10" s="51" customFormat="1" ht="47.25" x14ac:dyDescent="0.3">
      <c r="A29" s="48">
        <v>23</v>
      </c>
      <c r="B29" s="80" t="s">
        <v>67</v>
      </c>
      <c r="C29" s="49">
        <v>0.78</v>
      </c>
      <c r="D29" s="49">
        <v>0.4</v>
      </c>
      <c r="E29" s="49">
        <v>1</v>
      </c>
      <c r="F29" s="49">
        <v>0.3</v>
      </c>
      <c r="G29" s="49">
        <v>1</v>
      </c>
      <c r="H29" s="49">
        <v>0.3</v>
      </c>
      <c r="I29" s="49">
        <f t="shared" si="1"/>
        <v>0.91200000000000014</v>
      </c>
      <c r="J29" s="50" t="s">
        <v>87</v>
      </c>
    </row>
    <row r="30" spans="1:10" s="51" customFormat="1" ht="32.25" thickBot="1" x14ac:dyDescent="0.35">
      <c r="A30" s="52">
        <v>24</v>
      </c>
      <c r="B30" s="86" t="s">
        <v>94</v>
      </c>
      <c r="C30" s="54">
        <v>1</v>
      </c>
      <c r="D30" s="53">
        <v>0.4</v>
      </c>
      <c r="E30" s="54">
        <v>0.98</v>
      </c>
      <c r="F30" s="49">
        <v>0.3</v>
      </c>
      <c r="G30" s="54">
        <v>0.52</v>
      </c>
      <c r="H30" s="49">
        <v>0.3</v>
      </c>
      <c r="I30" s="49">
        <f t="shared" si="1"/>
        <v>0.85</v>
      </c>
      <c r="J30" s="50" t="s">
        <v>85</v>
      </c>
    </row>
    <row r="31" spans="1:10" s="1" customFormat="1" ht="15.75" hidden="1" customHeight="1" x14ac:dyDescent="0.25">
      <c r="A31" s="59" t="s">
        <v>10</v>
      </c>
      <c r="B31" s="60"/>
      <c r="C31" s="61"/>
      <c r="D31" s="61"/>
      <c r="E31" s="61"/>
      <c r="F31" s="61"/>
      <c r="G31" s="61"/>
      <c r="H31" s="61"/>
      <c r="I31" s="61"/>
      <c r="J31" s="61"/>
    </row>
    <row r="32" spans="1:10" s="1" customFormat="1" ht="15" hidden="1" customHeight="1" x14ac:dyDescent="0.25">
      <c r="A32" s="113" t="s">
        <v>11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2" s="1" customFormat="1" x14ac:dyDescent="0.25">
      <c r="A33" s="14"/>
      <c r="B33" s="17"/>
    </row>
    <row r="34" spans="1:2" s="1" customFormat="1" x14ac:dyDescent="0.25">
      <c r="A34" s="14"/>
      <c r="B34" s="17"/>
    </row>
  </sheetData>
  <sortState xmlns:xlrd2="http://schemas.microsoft.com/office/spreadsheetml/2017/richdata2" ref="B9:J30">
    <sortCondition descending="1" ref="I7:I30"/>
  </sortState>
  <mergeCells count="12">
    <mergeCell ref="H5:H6"/>
    <mergeCell ref="A32:J32"/>
    <mergeCell ref="B1:J1"/>
    <mergeCell ref="B2:J2"/>
    <mergeCell ref="B3:J3"/>
    <mergeCell ref="A4:A6"/>
    <mergeCell ref="B4:B6"/>
    <mergeCell ref="C4:H4"/>
    <mergeCell ref="I4:I5"/>
    <mergeCell ref="J4:J6"/>
    <mergeCell ref="D5:D6"/>
    <mergeCell ref="F5:F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СВОД </vt:lpstr>
      <vt:lpstr> фин.диагр.</vt:lpstr>
      <vt:lpstr>2.Финанс.</vt:lpstr>
      <vt:lpstr>Целевые индикаторы</vt:lpstr>
      <vt:lpstr>3. Мероприятия</vt:lpstr>
      <vt:lpstr>4. Эффект-ть</vt:lpstr>
      <vt:lpstr>5. К1,2,3</vt:lpstr>
      <vt:lpstr>'5. К1,2,3'!Заголовки_для_печати</vt:lpstr>
      <vt:lpstr>'СВОД '!Заголовки_для_печати</vt:lpstr>
      <vt:lpstr>'СВОД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2026-05-05T10:14:09Z</dcterms:modified>
</cp:coreProperties>
</file>